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830" firstSheet="6" activeTab="12"/>
  </bookViews>
  <sheets>
    <sheet name="1. Достоверность резултатов ВПР" sheetId="1" r:id="rId1"/>
    <sheet name="2. Наблюдение" sheetId="3" r:id="rId2"/>
    <sheet name="3. Проверка ВПР" sheetId="4" r:id="rId3"/>
    <sheet name="4. Мероприятия подходы" sheetId="5" r:id="rId4"/>
    <sheet name="5. Мероприятия анализ" sheetId="6" r:id="rId5"/>
    <sheet name="6. Позитив" sheetId="7" r:id="rId6"/>
    <sheet name="7. Корреляция" sheetId="12" r:id="rId7"/>
    <sheet name="8. Медалисты" sheetId="13" r:id="rId8"/>
    <sheet name="9. Олимпиады наблюдение" sheetId="8" r:id="rId9"/>
    <sheet name="10. Олимпиада проверка" sheetId="14" r:id="rId10"/>
    <sheet name="11. Апелляции" sheetId="9" r:id="rId11"/>
    <sheet name="12. Апелляции1" sheetId="10" r:id="rId12"/>
    <sheet name="Всего баллов за мониторинг" sheetId="11" r:id="rId13"/>
    <sheet name="Лист2" sheetId="2" r:id="rId14"/>
  </sheets>
  <externalReferences>
    <externalReference r:id="rId15"/>
  </externalReferences>
  <definedNames>
    <definedName name="_xlnm._FilterDatabase" localSheetId="0" hidden="1">'1. Достоверность резултатов ВПР'!$A$1:$B$3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0" l="1"/>
  <c r="C14" i="11" s="1"/>
  <c r="A7" i="10"/>
  <c r="A8" i="9"/>
  <c r="C13" i="11" s="1"/>
  <c r="A7" i="9"/>
  <c r="C27" i="14"/>
  <c r="B27" i="14"/>
  <c r="C27" i="8"/>
  <c r="B27" i="8"/>
  <c r="A9" i="13"/>
  <c r="C10" i="11" s="1"/>
  <c r="A8" i="12"/>
  <c r="C9" i="11" s="1"/>
  <c r="A9" i="7"/>
  <c r="C8" i="11" s="1"/>
  <c r="A8" i="7"/>
  <c r="A9" i="6"/>
  <c r="C7" i="11" s="1"/>
  <c r="A8" i="6"/>
  <c r="A9" i="5"/>
  <c r="C6" i="11" s="1"/>
  <c r="A8" i="5"/>
  <c r="C32" i="4"/>
  <c r="B32" i="4"/>
  <c r="B7" i="3"/>
  <c r="C7" i="3"/>
  <c r="A9" i="1"/>
  <c r="C3" i="11" s="1"/>
  <c r="A30" i="8" l="1"/>
  <c r="C11" i="11" s="1"/>
  <c r="A30" i="14"/>
  <c r="C12" i="11" s="1"/>
  <c r="A35" i="4"/>
  <c r="C5" i="11" s="1"/>
  <c r="A9" i="3"/>
  <c r="C4" i="11" s="1"/>
  <c r="C15" i="11" l="1"/>
  <c r="A7" i="12"/>
  <c r="A7" i="3" l="1"/>
  <c r="A8" i="1"/>
</calcChain>
</file>

<file path=xl/sharedStrings.xml><?xml version="1.0" encoding="utf-8"?>
<sst xmlns="http://schemas.openxmlformats.org/spreadsheetml/2006/main" count="392" uniqueCount="289">
  <si>
    <t>Показатель:</t>
  </si>
  <si>
    <t>Наименование МО</t>
  </si>
  <si>
    <t xml:space="preserve">Горно-Алтайск </t>
  </si>
  <si>
    <t>Кош-Агачский муниципальный район</t>
  </si>
  <si>
    <t>Майминский муниципальный район</t>
  </si>
  <si>
    <t>Онгудайский муниципальный район</t>
  </si>
  <si>
    <t>Турочакский муниципальный район</t>
  </si>
  <si>
    <t>Улаганский муниципальный район</t>
  </si>
  <si>
    <t>Усть-Канский муниципальный район</t>
  </si>
  <si>
    <t>Усть-Коксинский муниципальный район</t>
  </si>
  <si>
    <t>Чемальский муниципальный район</t>
  </si>
  <si>
    <t>Чойский муниципальный район</t>
  </si>
  <si>
    <t>Шебалинский муниципальный район</t>
  </si>
  <si>
    <t>Наименование ОО</t>
  </si>
  <si>
    <t xml:space="preserve">    МАОУ 'Кадетская школа № 4 г. Горно-Алтайска'</t>
  </si>
  <si>
    <t xml:space="preserve">    МБОУ 'Вечерняя школа г. Горно-Алтайска'</t>
  </si>
  <si>
    <t xml:space="preserve">    МБОУ 'Гимназия № 9 'Гармония' г. Горно-Алтайска'</t>
  </si>
  <si>
    <t xml:space="preserve">    МБОУ 'Гимназия №3 г. Горно-Алтайска'</t>
  </si>
  <si>
    <t xml:space="preserve">    МБОУ 'Лицей № 6 г. Горно-Алтайска'</t>
  </si>
  <si>
    <t xml:space="preserve">    МБОУ 'Лицей №1 г. Горно-Алтайска'</t>
  </si>
  <si>
    <t xml:space="preserve">    МБОУ 'Начальная школа № 5 г. Горно-Алтайска'</t>
  </si>
  <si>
    <t xml:space="preserve">    МБОУ 'СОШ № 8 г. Горно-Алтайска'</t>
  </si>
  <si>
    <t xml:space="preserve">    МБОУ 'СОШ №10 г. Горно-Алтайска'</t>
  </si>
  <si>
    <t xml:space="preserve">    МБОУ 'СОШ №13 г. Горно-Алтайска'</t>
  </si>
  <si>
    <t xml:space="preserve">    МБОУ 'Средняя школа № 7 г. Горно-Алтайска'</t>
  </si>
  <si>
    <t xml:space="preserve">    МБОУ «СОШ №12 г.Горно-Алтайска»</t>
  </si>
  <si>
    <t>Кош-Агачский район'</t>
  </si>
  <si>
    <t xml:space="preserve">    МКОУ 'Бельтирская СОШ им. Кыдыт Тебековой'</t>
  </si>
  <si>
    <t xml:space="preserve">    МКОУ 'Джазаторская СОШ имени М.И.Берсимбаева'</t>
  </si>
  <si>
    <t xml:space="preserve">    МКОУ 'Жана-Аульская СОШ'</t>
  </si>
  <si>
    <t xml:space="preserve">    МКОУ 'Кокоринская СОШ'</t>
  </si>
  <si>
    <t xml:space="preserve">    МКОУ 'Кош-Агачская СОШ имени В.И.Чаптынова'</t>
  </si>
  <si>
    <t xml:space="preserve">    МКОУ 'Кош-Агачская СОШ имени Л.И.Тюковой'</t>
  </si>
  <si>
    <t xml:space="preserve">    МКОУ 'Курайская СОШ'</t>
  </si>
  <si>
    <t xml:space="preserve">    МКОУ 'Мухор-Тархатинская СОШ'</t>
  </si>
  <si>
    <t xml:space="preserve">    МКОУ 'Ортолыкская СОШ им.М.И.Лапшина'</t>
  </si>
  <si>
    <t xml:space="preserve">    МКОУ 'Ташантинская ООШ'</t>
  </si>
  <si>
    <t xml:space="preserve">    МКОУ 'Теленгит-Сортогойская СОШ'</t>
  </si>
  <si>
    <t xml:space="preserve">    МКОУ 'Тобелерская СОШ им.А.Кожабаева'</t>
  </si>
  <si>
    <t xml:space="preserve">    МКОУ 'Чаган-Узунская СОШ им. П.И.Оськиной'</t>
  </si>
  <si>
    <t>Майминский район'</t>
  </si>
  <si>
    <t xml:space="preserve">    МБОУ 'Александровская НОШ им. П.Е.Тадыева'</t>
  </si>
  <si>
    <t xml:space="preserve">    МБОУ 'Алферовская НОШ'</t>
  </si>
  <si>
    <t xml:space="preserve">    МБОУ 'Бирюлинская СОШ'</t>
  </si>
  <si>
    <t xml:space="preserve">    МБОУ 'Верх-Карагужская ООШ'</t>
  </si>
  <si>
    <t xml:space="preserve">    МБОУ 'Дубровская НОШ'</t>
  </si>
  <si>
    <t xml:space="preserve">    МБОУ 'Карасукская ООШ'</t>
  </si>
  <si>
    <t xml:space="preserve">    МБОУ 'Кызыл-Озёкская СОШ'</t>
  </si>
  <si>
    <t xml:space="preserve">    МБОУ 'Майминская СОШ 3 им. В.Ф. Хохолкова'</t>
  </si>
  <si>
    <t xml:space="preserve">    МБОУ 'Майминская СОШ № 1 им. Н.А. Заборского'</t>
  </si>
  <si>
    <t xml:space="preserve">    МБОУ 'Майминская СОШ № 2'</t>
  </si>
  <si>
    <t xml:space="preserve">    МБОУ 'Манжерокская СОШ'</t>
  </si>
  <si>
    <t xml:space="preserve">    МБОУ 'Подгорновская СОШ'</t>
  </si>
  <si>
    <t xml:space="preserve">    МБОУ 'Сайдысская ООШ'</t>
  </si>
  <si>
    <t xml:space="preserve">    МБОУ 'Соузгинская СОШ'</t>
  </si>
  <si>
    <t xml:space="preserve">    МБОУ 'Урлу-Аспакская ООШ'</t>
  </si>
  <si>
    <t xml:space="preserve">    МБОУ 'Усть-Мунинская СОШ'</t>
  </si>
  <si>
    <t xml:space="preserve">    Бичикту-Боомская начальная общеобразовательная школа</t>
  </si>
  <si>
    <t xml:space="preserve">    Больше-Яломанская начальная общеобразовательная школа</t>
  </si>
  <si>
    <t xml:space="preserve">    Инегеньская начальная общеобразовательная школа</t>
  </si>
  <si>
    <t xml:space="preserve">    Иодринская начальная общеобразовательная школа</t>
  </si>
  <si>
    <t xml:space="preserve">    Кара-Кобинская начальная общеобразовательная школа</t>
  </si>
  <si>
    <t xml:space="preserve">    Каярлыкская начальная общеобразовательная школа</t>
  </si>
  <si>
    <t xml:space="preserve">    Мало- Ининская начальная общеобразовательная школа</t>
  </si>
  <si>
    <t xml:space="preserve">    Мало- Яломанская начальная общеобразовательная школа</t>
  </si>
  <si>
    <t xml:space="preserve">    МБОУ 'Боочинская СОШ'</t>
  </si>
  <si>
    <t xml:space="preserve">    МБОУ 'Ининская средняя общеобразовательная школа'</t>
  </si>
  <si>
    <t xml:space="preserve">    МБОУ 'Куладинская СОШ'</t>
  </si>
  <si>
    <t xml:space="preserve">    МБОУ 'Нижне-Талдинская СОШ'</t>
  </si>
  <si>
    <t xml:space="preserve">    МБОУ 'Туектинская основная школа'</t>
  </si>
  <si>
    <t xml:space="preserve">    МБОУ Еловская средняя общеобразовательная школа</t>
  </si>
  <si>
    <t xml:space="preserve">    МБОУ Каракольская средняя общеобразовательная школа</t>
  </si>
  <si>
    <t xml:space="preserve">    МБОУ Купчегеньская средняя общеобразовательная школа</t>
  </si>
  <si>
    <t xml:space="preserve">    МБОУ Озернинская основная общеобразовательная школа</t>
  </si>
  <si>
    <t xml:space="preserve">    МБОУ Онгудайская вечерняя(сменная) общеобразовательная школа</t>
  </si>
  <si>
    <t xml:space="preserve">    МБОУ Онгудайская средняя общеобразовательная школа</t>
  </si>
  <si>
    <t xml:space="preserve">    МБОУ Шашикманская средняя общеобразовательная школа</t>
  </si>
  <si>
    <t xml:space="preserve">    МБОУ Шибинская основная общеобразовательная школа</t>
  </si>
  <si>
    <t xml:space="preserve">    Теньгинская средняя школа</t>
  </si>
  <si>
    <t xml:space="preserve">    Улитинская начальная общеобразовательная школа-детский сад</t>
  </si>
  <si>
    <t xml:space="preserve">    Хабаровская основная общеобразовательная школа им.Бабакова М.К.</t>
  </si>
  <si>
    <t xml:space="preserve"> Турочакский район </t>
  </si>
  <si>
    <t xml:space="preserve">    МОУ 'Бийкинская СОШ'</t>
  </si>
  <si>
    <t xml:space="preserve">    МОУ 'Дмитриевская СОШ'</t>
  </si>
  <si>
    <t xml:space="preserve">    МОУ 'Иогачская СОШ'</t>
  </si>
  <si>
    <t xml:space="preserve">    МОУ 'Кебезенская СОШ'</t>
  </si>
  <si>
    <t xml:space="preserve">    МОУ 'Тондошенская ООШ'</t>
  </si>
  <si>
    <t xml:space="preserve">    МОУ 'Турочакская СОШ'</t>
  </si>
  <si>
    <t>Улаганский район'</t>
  </si>
  <si>
    <t xml:space="preserve">    МБОУ 'Акташская СОШ им. Ст. Мохова'</t>
  </si>
  <si>
    <t xml:space="preserve">    МБОУ 'Балыктуюльская СОШ'</t>
  </si>
  <si>
    <t xml:space="preserve">    МБОУ 'Кара-Кудюрская СОШ'</t>
  </si>
  <si>
    <t xml:space="preserve">    МБОУ 'Кооская НОШ' филиал МБОУ 'Челушманская СОШ'</t>
  </si>
  <si>
    <t xml:space="preserve">    МБОУ 'Паспартинская СОШ им.А.Г.Калкина'</t>
  </si>
  <si>
    <t xml:space="preserve">    МБОУ 'Саратанская СОШ'</t>
  </si>
  <si>
    <t xml:space="preserve">    МБОУ 'Улаганская НОШ'</t>
  </si>
  <si>
    <t xml:space="preserve">    МБОУ 'Улаганская СОШ'</t>
  </si>
  <si>
    <t xml:space="preserve">    МБОУ 'Челушманская СОШ'</t>
  </si>
  <si>
    <t xml:space="preserve">    МБОУ 'Чибилинская СОШ'</t>
  </si>
  <si>
    <t xml:space="preserve">    МБОУ 'Чибитская СОШ им. Александра Ивановича и Екатерины Сергеевны Марковых'</t>
  </si>
  <si>
    <t xml:space="preserve">    МБОУ 'Язулинская ООШ'</t>
  </si>
  <si>
    <t>Усть-Канский район</t>
  </si>
  <si>
    <t xml:space="preserve">    МБОУ 'Бело-Ануйская СОШ им. А.Х. Вязникова'</t>
  </si>
  <si>
    <t xml:space="preserve">    МБОУ 'Верх-Ануйская СОШ им.Ю.В.Антарадонова'</t>
  </si>
  <si>
    <t xml:space="preserve">    МБОУ 'Верх-Ябоганская НОШ'</t>
  </si>
  <si>
    <t xml:space="preserve">    МБОУ 'Владимировская ООШ'</t>
  </si>
  <si>
    <t xml:space="preserve">    МБОУ 'Кайсынская ООШ'</t>
  </si>
  <si>
    <t xml:space="preserve">    МБОУ 'Каракольская НОШ'</t>
  </si>
  <si>
    <t xml:space="preserve">    МБОУ 'Келейская НОШ'</t>
  </si>
  <si>
    <t xml:space="preserve">    МБОУ 'Козульская СОШ'</t>
  </si>
  <si>
    <t xml:space="preserve">    МБОУ 'Кырлыкская СОШ'</t>
  </si>
  <si>
    <t xml:space="preserve">    МБОУ 'Мендур-Сокконская СОШ им.И.В.Шодоева'</t>
  </si>
  <si>
    <t xml:space="preserve">    МБОУ 'Озернинская НОШ'</t>
  </si>
  <si>
    <t xml:space="preserve">    МБОУ 'Орокская НОШ'</t>
  </si>
  <si>
    <t xml:space="preserve">    МБОУ 'Санаровская НОШ'</t>
  </si>
  <si>
    <t xml:space="preserve">    МБОУ 'Туратинская НОШ'</t>
  </si>
  <si>
    <t xml:space="preserve">    МБОУ 'Тюдралинская CОШ'</t>
  </si>
  <si>
    <t xml:space="preserve">    МБОУ 'Усть-Канская СОШ им. Ч.К. Кыдрашева'</t>
  </si>
  <si>
    <t xml:space="preserve">    МБОУ 'Усть-Кумирская СОШ'</t>
  </si>
  <si>
    <t xml:space="preserve">    МБОУ 'Усть-Мутинская СОШ'</t>
  </si>
  <si>
    <t xml:space="preserve">    МБОУ 'Черно-Ануйская СОШ им.К.А.Туганбаева'</t>
  </si>
  <si>
    <t xml:space="preserve">    МБОУ 'Ябоганская СОШ'</t>
  </si>
  <si>
    <t xml:space="preserve">    МБОУ 'Яконурская СОШ'</t>
  </si>
  <si>
    <t xml:space="preserve">    МБОУ Коргонская СОШ</t>
  </si>
  <si>
    <t>Усть-Коксинский район'</t>
  </si>
  <si>
    <t xml:space="preserve">    МБОУ «Абайская ООШ»</t>
  </si>
  <si>
    <t xml:space="preserve">    МБОУ «Амурская СОШ»</t>
  </si>
  <si>
    <t xml:space="preserve">    МБОУ «Банновская ООШ»</t>
  </si>
  <si>
    <t xml:space="preserve">    МБОУ «Верх-Уймонская СОШ»</t>
  </si>
  <si>
    <t xml:space="preserve">    МБОУ «Горбуновская ООШ»</t>
  </si>
  <si>
    <t xml:space="preserve">    МБОУ «Кайтанакская ООШ»</t>
  </si>
  <si>
    <t xml:space="preserve">    МБОУ «Карагайская ООШ»</t>
  </si>
  <si>
    <t xml:space="preserve">    МБОУ «Кастахтинская ООШ»</t>
  </si>
  <si>
    <t xml:space="preserve">    МБОУ «Катандинская СОШ»</t>
  </si>
  <si>
    <t xml:space="preserve">    МБОУ «Мультинская СОШ» имени Железнова П.В.</t>
  </si>
  <si>
    <t xml:space="preserve">    МБОУ «Огневская СОШ»</t>
  </si>
  <si>
    <t xml:space="preserve">    МБОУ «Сугашская СОШ»</t>
  </si>
  <si>
    <t xml:space="preserve">    МБОУ «Талдинская СОШ»</t>
  </si>
  <si>
    <t xml:space="preserve">    МБОУ «Теректинская СОШ»</t>
  </si>
  <si>
    <t xml:space="preserve">    МБОУ «Тихоньская ООШ»</t>
  </si>
  <si>
    <t xml:space="preserve">    МБОУ «Тюгурюкская ООШ»</t>
  </si>
  <si>
    <t xml:space="preserve">    МБОУ «Тюнгурская ООШ»</t>
  </si>
  <si>
    <t xml:space="preserve">    МБОУ «Усть-Коксинская СОШ»</t>
  </si>
  <si>
    <t xml:space="preserve">    МБОУ «Чендекская СОШ»</t>
  </si>
  <si>
    <t xml:space="preserve">    МБОУ «Юстикская ООШ»</t>
  </si>
  <si>
    <t xml:space="preserve"> Чемальский район</t>
  </si>
  <si>
    <t xml:space="preserve">    МОУ ' Узнезинская СОШ'</t>
  </si>
  <si>
    <t xml:space="preserve">    МОУ 'Аносинская СОШ им. Г.И.Гуркина'</t>
  </si>
  <si>
    <t xml:space="preserve">    МОУ 'Аюлинская ООШ'</t>
  </si>
  <si>
    <t xml:space="preserve">    МОУ 'Бешпельтирская СОШ им.Н.Н.Суразаковой'</t>
  </si>
  <si>
    <t xml:space="preserve">    МОУ 'Еландинская НОШ'</t>
  </si>
  <si>
    <t xml:space="preserve">    МОУ 'Куюсская ООШ'</t>
  </si>
  <si>
    <t xml:space="preserve">    МОУ 'Ороктойская НОШ'</t>
  </si>
  <si>
    <t xml:space="preserve">    МОУ 'Чемальская СОШ'</t>
  </si>
  <si>
    <t xml:space="preserve">    МОУ 'Чепошская СОШ'</t>
  </si>
  <si>
    <t xml:space="preserve">    МОУ 'Эдиганская ООШ'</t>
  </si>
  <si>
    <t xml:space="preserve">    МОУ 'Эликманарская СОШ'</t>
  </si>
  <si>
    <t xml:space="preserve"> Чойский район</t>
  </si>
  <si>
    <t xml:space="preserve">    МОУ 'Каракокшинская СОШ им. С.В. Тартыкова'</t>
  </si>
  <si>
    <t xml:space="preserve">    МОУ 'Кискинская НОШ'</t>
  </si>
  <si>
    <t xml:space="preserve">    МОУ 'Паспаульская СОШ им. Е.Ф. Трофимова'</t>
  </si>
  <si>
    <t xml:space="preserve">    МОУ 'Сейкинская СОШ'</t>
  </si>
  <si>
    <t xml:space="preserve">    МОУ 'Уйменская ООШ'</t>
  </si>
  <si>
    <t xml:space="preserve">    МОУ 'Ускучская ООШ'</t>
  </si>
  <si>
    <t xml:space="preserve">    МОУ 'Чойская СОШ'</t>
  </si>
  <si>
    <t xml:space="preserve">    МОУ 'Ыныргинская СОШ'</t>
  </si>
  <si>
    <t>Шебалинский район'</t>
  </si>
  <si>
    <t xml:space="preserve">    МБОУ 'Верх-Апшуяхтинская ООШ им. В.И. Чаптынова'</t>
  </si>
  <si>
    <t xml:space="preserve">    МБОУ 'Ильинская СОШ'</t>
  </si>
  <si>
    <t xml:space="preserve">    МБОУ 'Мыютинская ООШ'</t>
  </si>
  <si>
    <t xml:space="preserve">    МБОУ «Актельская ООШ им. М.В. Карамаева»</t>
  </si>
  <si>
    <t xml:space="preserve">    МБОУ «Барагашская СОШ»</t>
  </si>
  <si>
    <t xml:space="preserve">    МБОУ «Беш-Озекская СОШ»</t>
  </si>
  <si>
    <t xml:space="preserve">    МБОУ «Дьектиекская СОШ»</t>
  </si>
  <si>
    <t xml:space="preserve">    МБОУ «Камлакская ООШ»</t>
  </si>
  <si>
    <t xml:space="preserve">    МБОУ «Каспинская ООШ »</t>
  </si>
  <si>
    <t xml:space="preserve">    МБОУ «Мало-Чергинская ООШ»</t>
  </si>
  <si>
    <t xml:space="preserve">    МБОУ «Улус-Чергинская оош»</t>
  </si>
  <si>
    <t xml:space="preserve">    МБОУ «Чергинская СОШ»</t>
  </si>
  <si>
    <t xml:space="preserve">    МБОУ «Шебалинская СОШ им. Л. В. Кокышева»</t>
  </si>
  <si>
    <t xml:space="preserve">    МБОУ «Шыргайтинская СОШ»</t>
  </si>
  <si>
    <t>Итого ОО:</t>
  </si>
  <si>
    <t>участие в ВПР (1-да, 0-нет)</t>
  </si>
  <si>
    <t>ОО, включена в список Рособрнадзора, показав необъективные результаты (1-да, 0-нет)</t>
  </si>
  <si>
    <t>Количество баллов за показатель:</t>
  </si>
  <si>
    <t>участие в РПР (1-да, 0-нет)</t>
  </si>
  <si>
    <t>участие в РДР (1-да, 0-нет)</t>
  </si>
  <si>
    <t>наблюдение за ВПР (1-да, 0-нет)</t>
  </si>
  <si>
    <t>наблюдение за РПР (1-да, 0-нет)</t>
  </si>
  <si>
    <t>наблюдение за РДР (1-да, 0-нет)</t>
  </si>
  <si>
    <t>Количество выпускников, награжденных медалью по ОО</t>
  </si>
  <si>
    <t>мероприятия проводились (1-да, 0-нет)</t>
  </si>
  <si>
    <t>Количество выпускников, имеющих в аттестате о среднем общем образовании отметки "5" по всем предметам</t>
  </si>
  <si>
    <t>до 15 декабря</t>
  </si>
  <si>
    <t>Срок предоставления информации по показателю:</t>
  </si>
  <si>
    <t>до 1 сентября</t>
  </si>
  <si>
    <t>Количество баллов по показателям:</t>
  </si>
  <si>
    <t>Всего баллов:</t>
  </si>
  <si>
    <r>
      <t xml:space="preserve"> </t>
    </r>
    <r>
      <rPr>
        <b/>
        <sz val="16"/>
        <color theme="0"/>
        <rFont val="Calibri"/>
        <family val="2"/>
        <charset val="204"/>
        <scheme val="minor"/>
      </rPr>
      <t xml:space="preserve"> Онгудайский район</t>
    </r>
  </si>
  <si>
    <t>6.1. Объективность проведения процедур оценки качества образования в ОО</t>
  </si>
  <si>
    <t>6.1.1. Наличие/отсутсвие ОО в списке с признаками необъективности образовательных результатов</t>
  </si>
  <si>
    <t>до 15 ноября</t>
  </si>
  <si>
    <t>4 класс</t>
  </si>
  <si>
    <t>русский язык</t>
  </si>
  <si>
    <t>математика</t>
  </si>
  <si>
    <t>окружающий мир</t>
  </si>
  <si>
    <t>5 класс</t>
  </si>
  <si>
    <t>история</t>
  </si>
  <si>
    <t>биология</t>
  </si>
  <si>
    <t>6 класс</t>
  </si>
  <si>
    <t>предмет по выбору</t>
  </si>
  <si>
    <t>7 класс</t>
  </si>
  <si>
    <t>география</t>
  </si>
  <si>
    <t>обществознание</t>
  </si>
  <si>
    <t>физика</t>
  </si>
  <si>
    <t>иностранный язык</t>
  </si>
  <si>
    <t>8 класс</t>
  </si>
  <si>
    <t>участие ОО в ВПР (1-да, 0-нет)</t>
  </si>
  <si>
    <t>наблюдение за проверкой  (1-да, 0-нет)</t>
  </si>
  <si>
    <t>Перечень мероприятий по формированию у участников образовательных отношений позитивного отношения к объективной оценке образовательных результатов в Республике Алтай</t>
  </si>
  <si>
    <t>Наименование мероприятия</t>
  </si>
  <si>
    <t>Участники образовательных отношений</t>
  </si>
  <si>
    <t>Ожидаемый результат</t>
  </si>
  <si>
    <t>1. Разработка информационных продуктов по процедурам оценки качества образования для педагогических работников, родителей, обучающихся (рекомендации, памятки и др.)</t>
  </si>
  <si>
    <t xml:space="preserve">Педагоги </t>
  </si>
  <si>
    <t>Родители (законные представители) обучающихся; обучающиеся</t>
  </si>
  <si>
    <t>Наличие информационных продуктов по процедурам оценки качества образования для педагогов, родителей, обучающихся</t>
  </si>
  <si>
    <t>2. Проведение семинаров по преодолению рисков получения необъективных результатов</t>
  </si>
  <si>
    <t>Администрация ОО, педагоги</t>
  </si>
  <si>
    <t>Анализ способов преодоления риска получения необъективных результатов при проведении процедур оценки качества образования</t>
  </si>
  <si>
    <t>3. Выработка единых критериев оценивания разных форм деятельности обучающихся</t>
  </si>
  <si>
    <t>Администрация ОО, педагоги, родители</t>
  </si>
  <si>
    <t>Разработка и утверждение локальных актов по установлению требований к единым критериям оценивания разных форм деятельности обучающихся; описание единых критериев в разделе ООП «Система оценки достижения планируемых результатов обучения ООП»</t>
  </si>
  <si>
    <t>4. Проведение педагогических советов, совещаний по повышению качества образования на основе анализа результатов процедур оценки качества образования</t>
  </si>
  <si>
    <t>Скорректированные рабочие программы по учебным предметам с учетом результатов процедур оценки качества образования. Проектирование образовательной деятельности обучающихся на основе анализа процедур оценки качества</t>
  </si>
  <si>
    <t>5.Проведение родительских собраний, размещение информации по проведению независимых оценочных процедур, объективности их оценивания результатов процедур на информационных ресурсах ОО</t>
  </si>
  <si>
    <t>Администрация ОО, родители, обучающиеся</t>
  </si>
  <si>
    <t>Информирование родителей и обучающихся по вопросам проведения независимых оценочных процедур, объективного оценивания результатов</t>
  </si>
  <si>
    <t>6. Обучение педагогов основам критериального оценивания</t>
  </si>
  <si>
    <t>Муниципальные методические службы,</t>
  </si>
  <si>
    <t>администрация ОО</t>
  </si>
  <si>
    <t>Формирование новой культуры оценивания</t>
  </si>
  <si>
    <t>7. Принятие управленческих решений на основе работы с объективными результатами оценочных процедур</t>
  </si>
  <si>
    <t>Администрация ОО</t>
  </si>
  <si>
    <t>Протоколы заседаний педсоветов, методических объединения, приказов директора по работе с результатами оценочных процедур, контроль наличия\ корреляции</t>
  </si>
  <si>
    <t>8. Наличие системы муниципального мониторинга по выявления профессиональных дефицитов педагогов</t>
  </si>
  <si>
    <t>Муниципальные методические службы</t>
  </si>
  <si>
    <t>Программы мониторинга, анализ результатов, подготовка методических рекомендаций п потребностям педагогов муниципалитета в повышении квалификации на основе проведенного анализа</t>
  </si>
  <si>
    <t>9. Наличие целостной системы повышения квалификации педагогических и руководящих работников</t>
  </si>
  <si>
    <t>Программа повышения квалификации педагогов с учетом профессиональных запросов и выявленных профессиональных дефицитов</t>
  </si>
  <si>
    <t>10. Наличие прозрачности и открытости внутришкольный оценочной деятельности</t>
  </si>
  <si>
    <t>Размещение на сайте ОО материалов внутришкольной оценочной деятельности (банк заданий, демоверсии, критерии оценивания и др.)</t>
  </si>
  <si>
    <t>Перечень возможных мероприятий (не исчерпывающий):</t>
  </si>
  <si>
    <t>наличие справки о корреляции (1-да, 0-нет)</t>
  </si>
  <si>
    <t>6.10. Объективность проведения олимпиад школьников на уровне ОО</t>
  </si>
  <si>
    <t>6.10.1. Доля предметов, охваченных общественным наблюдением при проведении школьного этапа олимпиады школьников</t>
  </si>
  <si>
    <t>проведение олимпиады по предмету (1-да, 0-нет)</t>
  </si>
  <si>
    <t>Английский язык</t>
  </si>
  <si>
    <t>Астрономия</t>
  </si>
  <si>
    <t>Биология</t>
  </si>
  <si>
    <t>Информатика и ИКТ</t>
  </si>
  <si>
    <t>История</t>
  </si>
  <si>
    <t>Литература</t>
  </si>
  <si>
    <t>Математика</t>
  </si>
  <si>
    <t>Искусство и МХК</t>
  </si>
  <si>
    <t>Основы безопасности жизнедеятельности</t>
  </si>
  <si>
    <t>Обществознание</t>
  </si>
  <si>
    <t>Право</t>
  </si>
  <si>
    <t>Русский язык</t>
  </si>
  <si>
    <t xml:space="preserve">Технология </t>
  </si>
  <si>
    <t>Физика</t>
  </si>
  <si>
    <t>Физическая культура</t>
  </si>
  <si>
    <t>Химия</t>
  </si>
  <si>
    <t>Экология</t>
  </si>
  <si>
    <t>Экономика</t>
  </si>
  <si>
    <t>наблюдение по предмету  (1-да, 0-нет)</t>
  </si>
  <si>
    <t>наблюдение при проверке работ по предмету  (1-да, 0-нет)</t>
  </si>
  <si>
    <t>6.10.2. Доля предметов, охваченных общественным наблюдением при проверке олимпиадных работ школьного этапа олимпиады школьников</t>
  </si>
  <si>
    <t>6.10.3. Отсутствие апелляций  о несогласии с результатами оценивания олимпиадной работы на школьном этапе по результатам которых было принято решение об изменении количества баллов</t>
  </si>
  <si>
    <t>отсутсвие апелляций (1-нет апелляции, 0-есть)</t>
  </si>
  <si>
    <t>6.10.3. Отсутствие удовлетворенных апелляций  о нарушении процедуры проведения олимпиады на школьном этапе</t>
  </si>
  <si>
    <t>отсутсвие удовлетворенных апелляций (1-нет удовлеворенных апелляции, 0-есть)</t>
  </si>
  <si>
    <t>6.1.2. Доля независимых оценочных процедур, охваченным общественным наблюдением</t>
  </si>
  <si>
    <t>6.1.3. Доля предметов, охваченных общественным наблюдением при проверке ВПР</t>
  </si>
  <si>
    <t>6.1.4. Наличие мероприятий по обеспечению единых подходов к оценке образовательных результатов в ОО</t>
  </si>
  <si>
    <t>6.1.5. Наличие мероприятий по анализу результатов оценочной процедуры на предмет объективности</t>
  </si>
  <si>
    <t>6.1.6. Наличие мероприятий по формированию позитивного отношения к объективной оценке образовательных результатов</t>
  </si>
  <si>
    <t>6.1.7. Наличие аналитической справки о корреляции результатов оценочной процедуры с результатами текущего оценивания в ОО, в том числе по процедурам:  РПР, ВПР, ОГЭ</t>
  </si>
  <si>
    <t>6.1.8. Индекс подтверждения медалистов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</si>
</sst>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8"/>
      <color theme="8" tint="-0.249977111117893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b/>
      <sz val="14"/>
      <color theme="5" tint="-0.499984740745262"/>
      <name val="Calibri"/>
      <family val="2"/>
      <charset val="204"/>
      <scheme val="minor"/>
    </font>
    <font>
      <sz val="14"/>
      <color theme="5" tint="-0.499984740745262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.5"/>
      <color rgb="FF444444"/>
      <name val="Arial"/>
      <family val="2"/>
      <charset val="204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0" fillId="0" borderId="2" xfId="0" applyBorder="1"/>
    <xf numFmtId="0" fontId="1" fillId="0" borderId="2" xfId="0" applyFont="1" applyBorder="1" applyAlignment="1">
      <alignment horizontal="right"/>
    </xf>
    <xf numFmtId="164" fontId="0" fillId="0" borderId="0" xfId="0" applyNumberFormat="1"/>
    <xf numFmtId="164" fontId="7" fillId="0" borderId="0" xfId="0" applyNumberFormat="1" applyFont="1"/>
    <xf numFmtId="164" fontId="8" fillId="0" borderId="0" xfId="0" applyNumberFormat="1" applyFont="1"/>
    <xf numFmtId="0" fontId="3" fillId="2" borderId="0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5" fillId="0" borderId="0" xfId="0" applyFont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2" fillId="0" borderId="0" xfId="0" applyFont="1"/>
    <xf numFmtId="164" fontId="8" fillId="0" borderId="0" xfId="0" applyNumberFormat="1" applyFont="1" applyProtection="1"/>
    <xf numFmtId="0" fontId="3" fillId="0" borderId="0" xfId="0" applyFont="1" applyAlignment="1"/>
    <xf numFmtId="0" fontId="7" fillId="0" borderId="0" xfId="0" applyFont="1"/>
    <xf numFmtId="0" fontId="4" fillId="0" borderId="0" xfId="0" applyFont="1"/>
    <xf numFmtId="0" fontId="7" fillId="0" borderId="1" xfId="0" applyFont="1" applyBorder="1"/>
    <xf numFmtId="0" fontId="9" fillId="0" borderId="1" xfId="0" applyFont="1" applyBorder="1"/>
    <xf numFmtId="0" fontId="4" fillId="0" borderId="0" xfId="0" applyFont="1" applyAlignment="1">
      <alignment horizontal="center"/>
    </xf>
    <xf numFmtId="164" fontId="4" fillId="3" borderId="0" xfId="0" applyNumberFormat="1" applyFont="1" applyFill="1"/>
    <xf numFmtId="0" fontId="10" fillId="6" borderId="0" xfId="0" applyFont="1" applyFill="1" applyBorder="1"/>
    <xf numFmtId="0" fontId="2" fillId="6" borderId="0" xfId="0" applyFont="1" applyFill="1" applyBorder="1"/>
    <xf numFmtId="0" fontId="11" fillId="6" borderId="0" xfId="0" applyFont="1" applyFill="1" applyBorder="1" applyAlignment="1" applyProtection="1">
      <alignment horizontal="left" wrapText="1"/>
      <protection locked="0"/>
    </xf>
    <xf numFmtId="0" fontId="11" fillId="6" borderId="0" xfId="0" applyFont="1" applyFill="1" applyBorder="1"/>
    <xf numFmtId="0" fontId="12" fillId="6" borderId="0" xfId="0" applyFont="1" applyFill="1" applyBorder="1" applyAlignment="1" applyProtection="1">
      <alignment horizontal="left" wrapText="1"/>
      <protection locked="0"/>
    </xf>
    <xf numFmtId="0" fontId="10" fillId="6" borderId="0" xfId="0" quotePrefix="1" applyFont="1" applyFill="1" applyBorder="1"/>
    <xf numFmtId="0" fontId="11" fillId="6" borderId="0" xfId="0" applyFont="1" applyFill="1" applyBorder="1" applyProtection="1">
      <protection hidden="1"/>
    </xf>
    <xf numFmtId="0" fontId="13" fillId="0" borderId="0" xfId="0" applyFont="1"/>
    <xf numFmtId="0" fontId="14" fillId="0" borderId="0" xfId="0" applyFont="1"/>
    <xf numFmtId="0" fontId="7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1" fillId="5" borderId="2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1" fillId="5" borderId="4" xfId="0" applyFont="1" applyFill="1" applyBorder="1"/>
    <xf numFmtId="0" fontId="1" fillId="5" borderId="2" xfId="0" applyFont="1" applyFill="1" applyBorder="1"/>
    <xf numFmtId="0" fontId="5" fillId="2" borderId="2" xfId="0" applyFont="1" applyFill="1" applyBorder="1" applyProtection="1">
      <protection locked="0"/>
    </xf>
    <xf numFmtId="0" fontId="0" fillId="0" borderId="0" xfId="0" applyBorder="1"/>
    <xf numFmtId="0" fontId="0" fillId="6" borderId="0" xfId="0" applyFill="1" applyBorder="1"/>
    <xf numFmtId="0" fontId="14" fillId="6" borderId="0" xfId="0" applyFont="1" applyFill="1" applyBorder="1"/>
    <xf numFmtId="0" fontId="6" fillId="6" borderId="0" xfId="0" applyFont="1" applyFill="1" applyBorder="1"/>
    <xf numFmtId="0" fontId="1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/>
    <xf numFmtId="0" fontId="16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justify" vertical="center" wrapText="1"/>
    </xf>
    <xf numFmtId="0" fontId="18" fillId="0" borderId="8" xfId="0" applyFont="1" applyBorder="1" applyAlignment="1">
      <alignment vertical="center" wrapText="1"/>
    </xf>
    <xf numFmtId="0" fontId="0" fillId="7" borderId="0" xfId="0" applyFill="1"/>
    <xf numFmtId="0" fontId="0" fillId="7" borderId="0" xfId="0" applyFill="1" applyBorder="1"/>
    <xf numFmtId="0" fontId="19" fillId="8" borderId="0" xfId="0" applyFont="1" applyFill="1" applyBorder="1" applyAlignment="1">
      <alignment vertical="center" wrapText="1"/>
    </xf>
    <xf numFmtId="0" fontId="7" fillId="2" borderId="11" xfId="0" applyFont="1" applyFill="1" applyBorder="1" applyProtection="1">
      <protection locked="0"/>
    </xf>
    <xf numFmtId="0" fontId="1" fillId="0" borderId="11" xfId="0" applyFont="1" applyBorder="1" applyAlignment="1">
      <alignment horizontal="center" vertical="center" wrapText="1"/>
    </xf>
    <xf numFmtId="0" fontId="0" fillId="0" borderId="3" xfId="0" applyBorder="1"/>
    <xf numFmtId="0" fontId="20" fillId="8" borderId="2" xfId="0" applyFont="1" applyFill="1" applyBorder="1" applyAlignment="1">
      <alignment vertical="center" wrapText="1"/>
    </xf>
    <xf numFmtId="0" fontId="0" fillId="2" borderId="2" xfId="0" applyFill="1" applyBorder="1" applyProtection="1"/>
    <xf numFmtId="0" fontId="1" fillId="0" borderId="3" xfId="0" applyFont="1" applyBorder="1" applyAlignment="1" applyProtection="1">
      <alignment horizontal="center" vertical="center" wrapText="1"/>
      <protection locked="0"/>
    </xf>
    <xf numFmtId="0" fontId="0" fillId="9" borderId="2" xfId="0" applyFill="1" applyBorder="1" applyProtection="1">
      <protection locked="0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18" fillId="0" borderId="10" xfId="0" applyFont="1" applyBorder="1" applyAlignment="1">
      <alignment horizontal="justify" vertical="center" wrapText="1"/>
    </xf>
    <xf numFmtId="0" fontId="18" fillId="0" borderId="7" xfId="0" applyFont="1" applyBorder="1" applyAlignment="1">
      <alignment horizontal="justify" vertical="center" wrapText="1"/>
    </xf>
    <xf numFmtId="0" fontId="18" fillId="0" borderId="10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3" fillId="2" borderId="12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1;&#1086;&#1082;&#1072;&#1083;&#1100;&#1085;&#1099;&#1081;%20&#1076;&#1080;&#1089;&#1082;/&#1052;&#1086;&#1085;&#1080;&#1090;&#1086;&#1088;&#1080;&#1085;&#1075;/2020-2021/&#1086;&#1073;&#1098;&#1077;&#1082;&#1090;&#1080;&#1074;&#1085;&#1086;&#1089;&#1090;&#1100;/&#1092;&#1086;&#1088;&#1084;&#1072;%20&#1089;&#1073;&#1086;&#1088;&#1072;%20&#1087;&#1086;%20&#1084;&#1086;&#1085;&#1080;&#1090;&#1086;&#1088;&#1080;&#1085;&#1075;&#1091;%20&#1086;&#1073;&#1098;&#1077;&#1082;&#1090;&#1080;&#1074;&#1085;&#1086;&#1089;&#1090;&#1080;%20&#1085;&#1072;%20&#1084;&#1091;&#1085;&#1080;&#1094;&#1080;&#1087;&#1072;&#1083;&#1100;&#1085;&#1084;&#1086;%20&#1091;&#1088;&#1086;&#1074;&#1085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остоверность резултатов ВПР"/>
      <sheetName val="2. Контроль процедур"/>
      <sheetName val="3. Контроль олимпиады"/>
      <sheetName val="4. Наблюдение"/>
      <sheetName val="5. Медалисты"/>
      <sheetName val="6. Перепроверка ВПР"/>
      <sheetName val="7. Мероприятия"/>
      <sheetName val="8. Подготовка педработников"/>
      <sheetName val="9. Наличие аналитики"/>
      <sheetName val="10. Адресные рекомендации"/>
      <sheetName val="Всего баллов за мониторинг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4" sqref="A4"/>
    </sheetView>
  </sheetViews>
  <sheetFormatPr defaultRowHeight="15" x14ac:dyDescent="0.25"/>
  <cols>
    <col min="1" max="1" width="50.85546875" customWidth="1"/>
    <col min="2" max="2" width="13" customWidth="1"/>
  </cols>
  <sheetData>
    <row r="1" spans="1:5" x14ac:dyDescent="0.25">
      <c r="A1" s="1" t="s">
        <v>0</v>
      </c>
    </row>
    <row r="2" spans="1:5" s="32" customFormat="1" ht="18.75" x14ac:dyDescent="0.3">
      <c r="A2" s="31" t="s">
        <v>199</v>
      </c>
    </row>
    <row r="3" spans="1:5" s="3" customFormat="1" ht="18.75" x14ac:dyDescent="0.3">
      <c r="A3" s="11" t="s">
        <v>200</v>
      </c>
    </row>
    <row r="4" spans="1:5" ht="135" x14ac:dyDescent="0.35">
      <c r="A4" s="35" t="s">
        <v>93</v>
      </c>
      <c r="B4" s="12" t="s">
        <v>183</v>
      </c>
    </row>
    <row r="5" spans="1:5" x14ac:dyDescent="0.25">
      <c r="A5" s="61"/>
      <c r="B5" s="14">
        <v>0</v>
      </c>
    </row>
    <row r="7" spans="1:5" ht="21" x14ac:dyDescent="0.35">
      <c r="A7" s="9" t="s">
        <v>184</v>
      </c>
    </row>
    <row r="8" spans="1:5" hidden="1" x14ac:dyDescent="0.25">
      <c r="A8" s="6" t="e">
        <f>#REF!/#REF!*100</f>
        <v>#REF!</v>
      </c>
    </row>
    <row r="9" spans="1:5" ht="26.25" x14ac:dyDescent="0.4">
      <c r="A9" s="8">
        <f>IF(B5=1,0,10)</f>
        <v>10</v>
      </c>
    </row>
    <row r="11" spans="1:5" s="2" customFormat="1" ht="21" x14ac:dyDescent="0.35">
      <c r="A11" s="17" t="s">
        <v>194</v>
      </c>
      <c r="B11" s="17"/>
      <c r="D11" s="65" t="s">
        <v>193</v>
      </c>
      <c r="E11" s="65"/>
    </row>
  </sheetData>
  <sheetProtection password="C49F" sheet="1" formatCells="0" formatColumns="0" formatRows="0" insertColumns="0" insertRows="0" insertHyperlinks="0" deleteColumns="0" deleteRows="0" sort="0" autoFilter="0" pivotTables="0"/>
  <mergeCells count="1">
    <mergeCell ref="D11:E1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Лист2!$D$5:$D$173</xm:f>
          </x14:formula1>
          <xm:sqref>A4:A5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A4" sqref="A4"/>
    </sheetView>
  </sheetViews>
  <sheetFormatPr defaultRowHeight="15" x14ac:dyDescent="0.25"/>
  <cols>
    <col min="1" max="1" width="50.85546875" customWidth="1"/>
    <col min="2" max="2" width="14.5703125" customWidth="1"/>
    <col min="3" max="3" width="13.5703125" customWidth="1"/>
    <col min="8" max="8" width="59" customWidth="1"/>
  </cols>
  <sheetData>
    <row r="1" spans="1:8" x14ac:dyDescent="0.25">
      <c r="A1" s="1" t="s">
        <v>0</v>
      </c>
    </row>
    <row r="2" spans="1:8" s="32" customFormat="1" ht="18.75" x14ac:dyDescent="0.3">
      <c r="A2" s="31" t="s">
        <v>254</v>
      </c>
    </row>
    <row r="3" spans="1:8" s="3" customFormat="1" ht="18.75" x14ac:dyDescent="0.3">
      <c r="A3" s="11" t="s">
        <v>277</v>
      </c>
    </row>
    <row r="4" spans="1:8" ht="90" x14ac:dyDescent="0.35">
      <c r="A4" s="57" t="s">
        <v>93</v>
      </c>
      <c r="B4" s="58" t="s">
        <v>256</v>
      </c>
      <c r="C4" s="58" t="s">
        <v>276</v>
      </c>
      <c r="H4" s="41"/>
    </row>
    <row r="5" spans="1:8" x14ac:dyDescent="0.25">
      <c r="A5" s="60" t="s">
        <v>257</v>
      </c>
      <c r="B5" s="64">
        <v>1</v>
      </c>
      <c r="C5" s="64">
        <v>0</v>
      </c>
      <c r="H5" s="56"/>
    </row>
    <row r="6" spans="1:8" x14ac:dyDescent="0.25">
      <c r="A6" s="60" t="s">
        <v>258</v>
      </c>
      <c r="B6" s="64">
        <v>0</v>
      </c>
      <c r="C6" s="64">
        <v>0</v>
      </c>
      <c r="H6" s="56"/>
    </row>
    <row r="7" spans="1:8" x14ac:dyDescent="0.25">
      <c r="A7" s="60" t="s">
        <v>259</v>
      </c>
      <c r="B7" s="64">
        <v>1</v>
      </c>
      <c r="C7" s="64">
        <v>0</v>
      </c>
      <c r="H7" s="56"/>
    </row>
    <row r="8" spans="1:8" x14ac:dyDescent="0.25">
      <c r="A8" s="60" t="s">
        <v>260</v>
      </c>
      <c r="B8" s="64">
        <v>1</v>
      </c>
      <c r="C8" s="64">
        <v>0</v>
      </c>
      <c r="H8" s="56"/>
    </row>
    <row r="9" spans="1:8" x14ac:dyDescent="0.25">
      <c r="A9" s="60" t="s">
        <v>261</v>
      </c>
      <c r="B9" s="64">
        <v>1</v>
      </c>
      <c r="C9" s="64">
        <v>0</v>
      </c>
      <c r="H9" s="56"/>
    </row>
    <row r="10" spans="1:8" x14ac:dyDescent="0.25">
      <c r="A10" s="60" t="s">
        <v>262</v>
      </c>
      <c r="B10" s="64">
        <v>1</v>
      </c>
      <c r="C10" s="64">
        <v>0</v>
      </c>
      <c r="H10" s="56"/>
    </row>
    <row r="11" spans="1:8" x14ac:dyDescent="0.25">
      <c r="A11" s="60" t="s">
        <v>263</v>
      </c>
      <c r="B11" s="64">
        <v>1</v>
      </c>
      <c r="C11" s="64">
        <v>0</v>
      </c>
      <c r="H11" s="56"/>
    </row>
    <row r="12" spans="1:8" x14ac:dyDescent="0.25">
      <c r="A12" s="60" t="s">
        <v>264</v>
      </c>
      <c r="B12" s="64">
        <v>0</v>
      </c>
      <c r="C12" s="64">
        <v>0</v>
      </c>
      <c r="H12" s="56"/>
    </row>
    <row r="13" spans="1:8" x14ac:dyDescent="0.25">
      <c r="A13" s="60" t="s">
        <v>265</v>
      </c>
      <c r="B13" s="64">
        <v>1</v>
      </c>
      <c r="C13" s="64">
        <v>0</v>
      </c>
      <c r="H13" s="56"/>
    </row>
    <row r="14" spans="1:8" x14ac:dyDescent="0.25">
      <c r="A14" s="60" t="s">
        <v>266</v>
      </c>
      <c r="B14" s="64">
        <v>1</v>
      </c>
      <c r="C14" s="64">
        <v>0</v>
      </c>
      <c r="H14" s="56"/>
    </row>
    <row r="15" spans="1:8" x14ac:dyDescent="0.25">
      <c r="A15" s="60" t="s">
        <v>267</v>
      </c>
      <c r="B15" s="64">
        <v>0</v>
      </c>
      <c r="C15" s="64">
        <v>0</v>
      </c>
      <c r="H15" s="56"/>
    </row>
    <row r="16" spans="1:8" x14ac:dyDescent="0.25">
      <c r="A16" s="60" t="s">
        <v>268</v>
      </c>
      <c r="B16" s="64">
        <v>1</v>
      </c>
      <c r="C16" s="64">
        <v>0</v>
      </c>
      <c r="H16" s="56"/>
    </row>
    <row r="17" spans="1:8" x14ac:dyDescent="0.25">
      <c r="A17" s="60" t="s">
        <v>269</v>
      </c>
      <c r="B17" s="64">
        <v>1</v>
      </c>
      <c r="C17" s="64">
        <v>0</v>
      </c>
      <c r="H17" s="56"/>
    </row>
    <row r="18" spans="1:8" x14ac:dyDescent="0.25">
      <c r="A18" s="60" t="s">
        <v>270</v>
      </c>
      <c r="B18" s="64">
        <v>1</v>
      </c>
      <c r="C18" s="64">
        <v>0</v>
      </c>
      <c r="H18" s="56"/>
    </row>
    <row r="19" spans="1:8" x14ac:dyDescent="0.25">
      <c r="A19" s="60" t="s">
        <v>271</v>
      </c>
      <c r="B19" s="12">
        <v>1</v>
      </c>
      <c r="C19" s="12">
        <v>0</v>
      </c>
      <c r="H19" s="56"/>
    </row>
    <row r="20" spans="1:8" x14ac:dyDescent="0.25">
      <c r="A20" s="60" t="s">
        <v>272</v>
      </c>
      <c r="B20" s="12">
        <v>1</v>
      </c>
      <c r="C20" s="12">
        <v>0</v>
      </c>
      <c r="H20" s="56"/>
    </row>
    <row r="21" spans="1:8" x14ac:dyDescent="0.25">
      <c r="A21" s="60" t="s">
        <v>273</v>
      </c>
      <c r="B21" s="12">
        <v>0</v>
      </c>
      <c r="C21" s="12">
        <v>0</v>
      </c>
      <c r="H21" s="56"/>
    </row>
    <row r="22" spans="1:8" x14ac:dyDescent="0.25">
      <c r="A22" s="60" t="s">
        <v>274</v>
      </c>
      <c r="B22" s="12">
        <v>0</v>
      </c>
      <c r="C22" s="12">
        <v>0</v>
      </c>
      <c r="H22" s="56"/>
    </row>
    <row r="23" spans="1:8" x14ac:dyDescent="0.25">
      <c r="A23" s="59"/>
      <c r="B23" s="62"/>
      <c r="C23" s="62"/>
      <c r="H23" s="41"/>
    </row>
    <row r="24" spans="1:8" x14ac:dyDescent="0.25">
      <c r="A24" s="4"/>
      <c r="B24" s="12"/>
      <c r="C24" s="12"/>
      <c r="H24" s="41"/>
    </row>
    <row r="25" spans="1:8" x14ac:dyDescent="0.25">
      <c r="A25" s="4"/>
      <c r="B25" s="12"/>
      <c r="C25" s="12"/>
    </row>
    <row r="26" spans="1:8" x14ac:dyDescent="0.25">
      <c r="A26" s="4"/>
      <c r="B26" s="12"/>
      <c r="C26" s="12"/>
    </row>
    <row r="27" spans="1:8" x14ac:dyDescent="0.25">
      <c r="A27" s="5" t="s">
        <v>181</v>
      </c>
      <c r="B27" s="37">
        <f>SUM(B5:B26)</f>
        <v>13</v>
      </c>
      <c r="C27" s="37">
        <f>SUM(C5:C26)</f>
        <v>0</v>
      </c>
    </row>
    <row r="29" spans="1:8" ht="21" x14ac:dyDescent="0.35">
      <c r="A29" s="9" t="s">
        <v>184</v>
      </c>
    </row>
    <row r="30" spans="1:8" ht="26.25" x14ac:dyDescent="0.4">
      <c r="A30" s="8">
        <f>C27/B27*10</f>
        <v>0</v>
      </c>
    </row>
    <row r="32" spans="1:8" s="2" customFormat="1" ht="21" x14ac:dyDescent="0.35">
      <c r="A32" s="17" t="s">
        <v>194</v>
      </c>
      <c r="B32" s="17"/>
      <c r="D32" s="65" t="s">
        <v>193</v>
      </c>
      <c r="E32" s="65"/>
    </row>
  </sheetData>
  <sheetProtection password="C49F" sheet="1" objects="1" scenarios="1"/>
  <mergeCells count="1">
    <mergeCell ref="D32:E3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Лист2!$D$5:$D$173</xm:f>
          </x14:formula1>
          <xm:sqref>A4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130" zoomScaleNormal="130" workbookViewId="0">
      <selection activeCell="A4" sqref="A4"/>
    </sheetView>
  </sheetViews>
  <sheetFormatPr defaultRowHeight="15" x14ac:dyDescent="0.25"/>
  <cols>
    <col min="1" max="1" width="50.85546875" customWidth="1"/>
    <col min="2" max="2" width="12.85546875" customWidth="1"/>
  </cols>
  <sheetData>
    <row r="1" spans="1:9" x14ac:dyDescent="0.25">
      <c r="A1" s="1" t="s">
        <v>0</v>
      </c>
    </row>
    <row r="2" spans="1:9" s="32" customFormat="1" ht="18.75" x14ac:dyDescent="0.3">
      <c r="A2" s="31" t="s">
        <v>254</v>
      </c>
    </row>
    <row r="3" spans="1:9" s="3" customFormat="1" ht="45.75" customHeight="1" x14ac:dyDescent="0.3">
      <c r="A3" s="73" t="s">
        <v>278</v>
      </c>
      <c r="B3" s="73"/>
      <c r="C3" s="73"/>
      <c r="D3" s="73"/>
      <c r="E3" s="73"/>
      <c r="F3" s="73"/>
      <c r="G3" s="73"/>
      <c r="H3" s="73"/>
      <c r="I3" s="73"/>
    </row>
    <row r="4" spans="1:9" ht="75" x14ac:dyDescent="0.35">
      <c r="A4" s="34" t="s">
        <v>13</v>
      </c>
      <c r="B4" s="10" t="s">
        <v>279</v>
      </c>
    </row>
    <row r="5" spans="1:9" x14ac:dyDescent="0.25">
      <c r="B5" s="63">
        <v>1</v>
      </c>
    </row>
    <row r="6" spans="1:9" ht="21" x14ac:dyDescent="0.35">
      <c r="A6" s="9" t="s">
        <v>184</v>
      </c>
    </row>
    <row r="7" spans="1:9" hidden="1" x14ac:dyDescent="0.25">
      <c r="A7" s="6" t="e">
        <f>#REF!/#REF!*100</f>
        <v>#REF!</v>
      </c>
    </row>
    <row r="8" spans="1:9" ht="26.25" x14ac:dyDescent="0.4">
      <c r="A8" s="8">
        <f>IF(B5=1,1,0)</f>
        <v>1</v>
      </c>
    </row>
    <row r="10" spans="1:9" s="2" customFormat="1" ht="21" x14ac:dyDescent="0.35">
      <c r="A10" s="17" t="s">
        <v>194</v>
      </c>
      <c r="B10" s="17"/>
      <c r="D10" s="65" t="s">
        <v>193</v>
      </c>
      <c r="E10" s="65"/>
    </row>
  </sheetData>
  <sheetProtection password="C49F" sheet="1" formatCells="0" formatColumns="0" formatRows="0" insertColumns="0" insertRows="0" insertHyperlinks="0" deleteColumns="0" deleteRows="0" sort="0" autoFilter="0" pivotTables="0"/>
  <mergeCells count="2">
    <mergeCell ref="A3:I3"/>
    <mergeCell ref="D10:E1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[1]Лист2!#REF!</xm:f>
          </x14:formula1>
          <xm:sqref>A4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A4" sqref="A4"/>
    </sheetView>
  </sheetViews>
  <sheetFormatPr defaultRowHeight="15" x14ac:dyDescent="0.25"/>
  <cols>
    <col min="1" max="1" width="50.85546875" customWidth="1"/>
    <col min="2" max="2" width="24.140625" customWidth="1"/>
  </cols>
  <sheetData>
    <row r="1" spans="1:9" x14ac:dyDescent="0.25">
      <c r="A1" s="1" t="s">
        <v>0</v>
      </c>
    </row>
    <row r="2" spans="1:9" s="32" customFormat="1" ht="18.75" x14ac:dyDescent="0.3">
      <c r="A2" s="31" t="s">
        <v>254</v>
      </c>
    </row>
    <row r="3" spans="1:9" s="3" customFormat="1" ht="45.75" customHeight="1" x14ac:dyDescent="0.3">
      <c r="A3" s="73" t="s">
        <v>280</v>
      </c>
      <c r="B3" s="73"/>
      <c r="C3" s="73"/>
      <c r="D3" s="73"/>
      <c r="E3" s="73"/>
      <c r="F3" s="73"/>
      <c r="G3" s="73"/>
      <c r="H3" s="73"/>
      <c r="I3" s="73"/>
    </row>
    <row r="4" spans="1:9" ht="75" x14ac:dyDescent="0.35">
      <c r="A4" s="34" t="s">
        <v>13</v>
      </c>
      <c r="B4" s="10" t="s">
        <v>281</v>
      </c>
    </row>
    <row r="5" spans="1:9" x14ac:dyDescent="0.25">
      <c r="B5" s="63">
        <v>1</v>
      </c>
    </row>
    <row r="6" spans="1:9" ht="21" x14ac:dyDescent="0.35">
      <c r="A6" s="9" t="s">
        <v>184</v>
      </c>
    </row>
    <row r="7" spans="1:9" hidden="1" x14ac:dyDescent="0.25">
      <c r="A7" s="6" t="e">
        <f>#REF!/#REF!*100</f>
        <v>#REF!</v>
      </c>
    </row>
    <row r="8" spans="1:9" ht="26.25" x14ac:dyDescent="0.4">
      <c r="A8" s="8">
        <f>IF(B5=1,1,0)</f>
        <v>1</v>
      </c>
    </row>
    <row r="10" spans="1:9" s="2" customFormat="1" ht="21" x14ac:dyDescent="0.35">
      <c r="A10" s="17" t="s">
        <v>194</v>
      </c>
      <c r="B10" s="17"/>
      <c r="D10" s="65" t="s">
        <v>193</v>
      </c>
      <c r="E10" s="65"/>
    </row>
  </sheetData>
  <sheetProtection password="C49F" sheet="1" formatCells="0" formatColumns="0" formatRows="0" insertColumns="0" insertRows="0" insertHyperlinks="0" deleteColumns="0" deleteRows="0" sort="0" autoFilter="0" pivotTables="0"/>
  <mergeCells count="2">
    <mergeCell ref="A3:I3"/>
    <mergeCell ref="D10:E1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[1]Лист2!#REF!</xm:f>
          </x14:formula1>
          <xm:sqref>A4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C14" sqref="C14"/>
    </sheetView>
  </sheetViews>
  <sheetFormatPr defaultRowHeight="23.25" x14ac:dyDescent="0.35"/>
  <cols>
    <col min="1" max="1" width="9.140625" style="18"/>
    <col min="2" max="2" width="18.5703125" style="18" customWidth="1"/>
    <col min="3" max="3" width="18" style="18" customWidth="1"/>
    <col min="4" max="16384" width="9.140625" style="18"/>
  </cols>
  <sheetData>
    <row r="1" spans="1:5" x14ac:dyDescent="0.35">
      <c r="B1" s="74" t="s">
        <v>13</v>
      </c>
      <c r="C1" s="75"/>
      <c r="D1" s="75"/>
      <c r="E1" s="75"/>
    </row>
    <row r="2" spans="1:5" x14ac:dyDescent="0.35">
      <c r="B2" s="21" t="s">
        <v>196</v>
      </c>
      <c r="C2" s="20"/>
      <c r="D2" s="20"/>
      <c r="E2" s="20"/>
    </row>
    <row r="3" spans="1:5" x14ac:dyDescent="0.35">
      <c r="B3" s="22">
        <v>1</v>
      </c>
      <c r="C3" s="7">
        <f>'1. Достоверность резултатов ВПР'!A9</f>
        <v>10</v>
      </c>
    </row>
    <row r="4" spans="1:5" x14ac:dyDescent="0.35">
      <c r="B4" s="22">
        <v>2</v>
      </c>
      <c r="C4" s="7">
        <f>'2. Наблюдение'!A9</f>
        <v>10</v>
      </c>
    </row>
    <row r="5" spans="1:5" x14ac:dyDescent="0.35">
      <c r="B5" s="22">
        <v>3</v>
      </c>
      <c r="C5" s="7">
        <f>'3. Проверка ВПР'!A35</f>
        <v>3.8095238095238093</v>
      </c>
    </row>
    <row r="6" spans="1:5" x14ac:dyDescent="0.35">
      <c r="B6" s="22">
        <v>4</v>
      </c>
      <c r="C6" s="7">
        <f>'4. Мероприятия подходы'!A9</f>
        <v>2</v>
      </c>
    </row>
    <row r="7" spans="1:5" x14ac:dyDescent="0.35">
      <c r="B7" s="22">
        <v>5</v>
      </c>
      <c r="C7" s="7">
        <f>'5. Мероприятия анализ'!A9</f>
        <v>2</v>
      </c>
    </row>
    <row r="8" spans="1:5" x14ac:dyDescent="0.35">
      <c r="B8" s="22">
        <v>6</v>
      </c>
      <c r="C8" s="7">
        <f>'6. Позитив'!A9</f>
        <v>2</v>
      </c>
    </row>
    <row r="9" spans="1:5" x14ac:dyDescent="0.35">
      <c r="B9" s="22">
        <v>7</v>
      </c>
      <c r="C9" s="7">
        <f>'7. Корреляция'!A8</f>
        <v>2</v>
      </c>
    </row>
    <row r="10" spans="1:5" x14ac:dyDescent="0.35">
      <c r="B10" s="22">
        <v>8</v>
      </c>
      <c r="C10" s="7" t="e">
        <f>'8. Медалисты'!A9</f>
        <v>#DIV/0!</v>
      </c>
    </row>
    <row r="11" spans="1:5" x14ac:dyDescent="0.35">
      <c r="B11" s="22">
        <v>9</v>
      </c>
      <c r="C11" s="7">
        <f>'9. Олимпиады наблюдение'!A30</f>
        <v>7.6923076923076925</v>
      </c>
    </row>
    <row r="12" spans="1:5" x14ac:dyDescent="0.35">
      <c r="B12" s="22">
        <v>10</v>
      </c>
      <c r="C12" s="7">
        <f>'10. Олимпиада проверка'!A30</f>
        <v>0</v>
      </c>
    </row>
    <row r="13" spans="1:5" x14ac:dyDescent="0.35">
      <c r="B13" s="22">
        <v>11</v>
      </c>
      <c r="C13" s="7">
        <f>'11. Апелляции'!A8</f>
        <v>1</v>
      </c>
    </row>
    <row r="14" spans="1:5" x14ac:dyDescent="0.35">
      <c r="B14" s="22">
        <v>12</v>
      </c>
      <c r="C14" s="7">
        <f>'12. Апелляции1'!A8</f>
        <v>1</v>
      </c>
    </row>
    <row r="15" spans="1:5" s="19" customFormat="1" x14ac:dyDescent="0.35">
      <c r="A15" s="19" t="s">
        <v>197</v>
      </c>
      <c r="C15" s="23" t="e">
        <f>SUM(C3:C14)</f>
        <v>#DIV/0!</v>
      </c>
    </row>
  </sheetData>
  <sheetProtection password="C49F" sheet="1" formatCells="0" formatColumns="0" formatRows="0" insertColumns="0" insertRows="0" insertHyperlinks="0" deleteColumns="0" deleteRows="0" sort="0" autoFilter="0" pivotTables="0"/>
  <mergeCells count="1">
    <mergeCell ref="B1:E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[1]Лист2!#REF!</xm:f>
          </x14:formula1>
          <xm:sqref>B1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3"/>
  <sheetViews>
    <sheetView workbookViewId="0">
      <selection activeCell="H10" sqref="H10"/>
    </sheetView>
  </sheetViews>
  <sheetFormatPr defaultRowHeight="15" x14ac:dyDescent="0.25"/>
  <cols>
    <col min="1" max="1" width="77.42578125" style="25" customWidth="1"/>
    <col min="2" max="16384" width="9.140625" style="25"/>
  </cols>
  <sheetData>
    <row r="1" spans="1:4" ht="21" x14ac:dyDescent="0.35">
      <c r="A1" s="24" t="s">
        <v>2</v>
      </c>
    </row>
    <row r="2" spans="1:4" ht="18.75" x14ac:dyDescent="0.3">
      <c r="A2" s="26" t="s">
        <v>3</v>
      </c>
      <c r="D2" s="27"/>
    </row>
    <row r="3" spans="1:4" ht="18.75" x14ac:dyDescent="0.3">
      <c r="A3" s="26" t="s">
        <v>4</v>
      </c>
      <c r="D3" s="27"/>
    </row>
    <row r="4" spans="1:4" ht="18.75" x14ac:dyDescent="0.3">
      <c r="A4" s="26" t="s">
        <v>5</v>
      </c>
      <c r="D4" s="27"/>
    </row>
    <row r="5" spans="1:4" ht="21" x14ac:dyDescent="0.35">
      <c r="A5" s="26" t="s">
        <v>6</v>
      </c>
      <c r="D5" s="24" t="s">
        <v>2</v>
      </c>
    </row>
    <row r="6" spans="1:4" ht="18.75" x14ac:dyDescent="0.3">
      <c r="A6" s="26" t="s">
        <v>7</v>
      </c>
      <c r="D6" s="27" t="s">
        <v>14</v>
      </c>
    </row>
    <row r="7" spans="1:4" ht="18.75" x14ac:dyDescent="0.3">
      <c r="A7" s="26" t="s">
        <v>8</v>
      </c>
      <c r="D7" s="27" t="s">
        <v>15</v>
      </c>
    </row>
    <row r="8" spans="1:4" ht="18.75" x14ac:dyDescent="0.3">
      <c r="A8" s="26" t="s">
        <v>9</v>
      </c>
      <c r="D8" s="27" t="s">
        <v>16</v>
      </c>
    </row>
    <row r="9" spans="1:4" ht="18.75" x14ac:dyDescent="0.3">
      <c r="A9" s="26" t="s">
        <v>10</v>
      </c>
      <c r="D9" s="27" t="s">
        <v>17</v>
      </c>
    </row>
    <row r="10" spans="1:4" ht="18.75" x14ac:dyDescent="0.3">
      <c r="A10" s="26" t="s">
        <v>11</v>
      </c>
      <c r="D10" s="27" t="s">
        <v>18</v>
      </c>
    </row>
    <row r="11" spans="1:4" ht="18.75" x14ac:dyDescent="0.3">
      <c r="A11" s="26" t="s">
        <v>12</v>
      </c>
      <c r="D11" s="27" t="s">
        <v>19</v>
      </c>
    </row>
    <row r="12" spans="1:4" ht="23.25" x14ac:dyDescent="0.35">
      <c r="A12" s="28" t="s">
        <v>1</v>
      </c>
      <c r="D12" s="27" t="s">
        <v>20</v>
      </c>
    </row>
    <row r="13" spans="1:4" ht="18.75" x14ac:dyDescent="0.3">
      <c r="D13" s="27" t="s">
        <v>21</v>
      </c>
    </row>
    <row r="14" spans="1:4" ht="18.75" x14ac:dyDescent="0.3">
      <c r="D14" s="27" t="s">
        <v>22</v>
      </c>
    </row>
    <row r="15" spans="1:4" ht="18.75" x14ac:dyDescent="0.3">
      <c r="D15" s="27" t="s">
        <v>23</v>
      </c>
    </row>
    <row r="16" spans="1:4" ht="18.75" x14ac:dyDescent="0.3">
      <c r="D16" s="27" t="s">
        <v>24</v>
      </c>
    </row>
    <row r="17" spans="4:4" ht="18.75" x14ac:dyDescent="0.3">
      <c r="D17" s="27" t="s">
        <v>25</v>
      </c>
    </row>
    <row r="18" spans="4:4" ht="21" x14ac:dyDescent="0.35">
      <c r="D18" s="24" t="s">
        <v>26</v>
      </c>
    </row>
    <row r="19" spans="4:4" ht="18.75" x14ac:dyDescent="0.3">
      <c r="D19" s="27" t="s">
        <v>27</v>
      </c>
    </row>
    <row r="20" spans="4:4" ht="18.75" x14ac:dyDescent="0.3">
      <c r="D20" s="27" t="s">
        <v>28</v>
      </c>
    </row>
    <row r="21" spans="4:4" ht="18.75" x14ac:dyDescent="0.3">
      <c r="D21" s="27" t="s">
        <v>29</v>
      </c>
    </row>
    <row r="22" spans="4:4" ht="18.75" x14ac:dyDescent="0.3">
      <c r="D22" s="27" t="s">
        <v>30</v>
      </c>
    </row>
    <row r="23" spans="4:4" ht="18.75" x14ac:dyDescent="0.3">
      <c r="D23" s="27" t="s">
        <v>31</v>
      </c>
    </row>
    <row r="24" spans="4:4" ht="18.75" x14ac:dyDescent="0.3">
      <c r="D24" s="27" t="s">
        <v>32</v>
      </c>
    </row>
    <row r="25" spans="4:4" ht="18.75" x14ac:dyDescent="0.3">
      <c r="D25" s="27" t="s">
        <v>33</v>
      </c>
    </row>
    <row r="26" spans="4:4" ht="18.75" x14ac:dyDescent="0.3">
      <c r="D26" s="27" t="s">
        <v>34</v>
      </c>
    </row>
    <row r="27" spans="4:4" ht="18.75" x14ac:dyDescent="0.3">
      <c r="D27" s="27" t="s">
        <v>35</v>
      </c>
    </row>
    <row r="28" spans="4:4" ht="18.75" x14ac:dyDescent="0.3">
      <c r="D28" s="27" t="s">
        <v>36</v>
      </c>
    </row>
    <row r="29" spans="4:4" ht="18.75" x14ac:dyDescent="0.3">
      <c r="D29" s="27" t="s">
        <v>37</v>
      </c>
    </row>
    <row r="30" spans="4:4" ht="18.75" x14ac:dyDescent="0.3">
      <c r="D30" s="27" t="s">
        <v>38</v>
      </c>
    </row>
    <row r="31" spans="4:4" ht="18.75" x14ac:dyDescent="0.3">
      <c r="D31" s="27" t="s">
        <v>39</v>
      </c>
    </row>
    <row r="32" spans="4:4" ht="21" x14ac:dyDescent="0.35">
      <c r="D32" s="24" t="s">
        <v>40</v>
      </c>
    </row>
    <row r="33" spans="4:4" ht="18.75" x14ac:dyDescent="0.3">
      <c r="D33" s="27" t="s">
        <v>41</v>
      </c>
    </row>
    <row r="34" spans="4:4" ht="18.75" x14ac:dyDescent="0.3">
      <c r="D34" s="27" t="s">
        <v>42</v>
      </c>
    </row>
    <row r="35" spans="4:4" ht="18.75" x14ac:dyDescent="0.3">
      <c r="D35" s="27" t="s">
        <v>43</v>
      </c>
    </row>
    <row r="36" spans="4:4" ht="18.75" x14ac:dyDescent="0.3">
      <c r="D36" s="27" t="s">
        <v>44</v>
      </c>
    </row>
    <row r="37" spans="4:4" ht="18.75" x14ac:dyDescent="0.3">
      <c r="D37" s="27" t="s">
        <v>45</v>
      </c>
    </row>
    <row r="38" spans="4:4" ht="18.75" x14ac:dyDescent="0.3">
      <c r="D38" s="27" t="s">
        <v>46</v>
      </c>
    </row>
    <row r="39" spans="4:4" ht="18.75" x14ac:dyDescent="0.3">
      <c r="D39" s="27" t="s">
        <v>47</v>
      </c>
    </row>
    <row r="40" spans="4:4" ht="18.75" x14ac:dyDescent="0.3">
      <c r="D40" s="27" t="s">
        <v>48</v>
      </c>
    </row>
    <row r="41" spans="4:4" ht="18.75" x14ac:dyDescent="0.3">
      <c r="D41" s="27" t="s">
        <v>49</v>
      </c>
    </row>
    <row r="42" spans="4:4" ht="18.75" x14ac:dyDescent="0.3">
      <c r="D42" s="27" t="s">
        <v>50</v>
      </c>
    </row>
    <row r="43" spans="4:4" ht="18.75" x14ac:dyDescent="0.3">
      <c r="D43" s="27" t="s">
        <v>51</v>
      </c>
    </row>
    <row r="44" spans="4:4" ht="18.75" x14ac:dyDescent="0.3">
      <c r="D44" s="27" t="s">
        <v>52</v>
      </c>
    </row>
    <row r="45" spans="4:4" ht="18.75" x14ac:dyDescent="0.3">
      <c r="D45" s="27" t="s">
        <v>53</v>
      </c>
    </row>
    <row r="46" spans="4:4" ht="18.75" x14ac:dyDescent="0.3">
      <c r="D46" s="27" t="s">
        <v>54</v>
      </c>
    </row>
    <row r="47" spans="4:4" ht="18.75" x14ac:dyDescent="0.3">
      <c r="D47" s="27" t="s">
        <v>55</v>
      </c>
    </row>
    <row r="48" spans="4:4" ht="18.75" x14ac:dyDescent="0.3">
      <c r="D48" s="27" t="s">
        <v>56</v>
      </c>
    </row>
    <row r="49" spans="3:4" ht="21" x14ac:dyDescent="0.35">
      <c r="D49" s="27" t="s">
        <v>198</v>
      </c>
    </row>
    <row r="50" spans="3:4" ht="18.75" x14ac:dyDescent="0.3">
      <c r="C50" s="25">
        <v>1</v>
      </c>
      <c r="D50" s="27" t="s">
        <v>57</v>
      </c>
    </row>
    <row r="51" spans="3:4" ht="18.75" x14ac:dyDescent="0.3">
      <c r="C51" s="25">
        <v>2</v>
      </c>
      <c r="D51" s="27" t="s">
        <v>58</v>
      </c>
    </row>
    <row r="52" spans="3:4" ht="18.75" x14ac:dyDescent="0.3">
      <c r="C52" s="25">
        <v>3</v>
      </c>
      <c r="D52" s="27" t="s">
        <v>59</v>
      </c>
    </row>
    <row r="53" spans="3:4" ht="18.75" x14ac:dyDescent="0.3">
      <c r="C53" s="25">
        <v>4</v>
      </c>
      <c r="D53" s="27" t="s">
        <v>60</v>
      </c>
    </row>
    <row r="54" spans="3:4" ht="18.75" x14ac:dyDescent="0.3">
      <c r="C54" s="25">
        <v>5</v>
      </c>
      <c r="D54" s="27" t="s">
        <v>61</v>
      </c>
    </row>
    <row r="55" spans="3:4" ht="18.75" x14ac:dyDescent="0.3">
      <c r="C55" s="25">
        <v>6</v>
      </c>
      <c r="D55" s="27" t="s">
        <v>62</v>
      </c>
    </row>
    <row r="56" spans="3:4" ht="18.75" x14ac:dyDescent="0.3">
      <c r="C56" s="25">
        <v>7</v>
      </c>
      <c r="D56" s="27" t="s">
        <v>63</v>
      </c>
    </row>
    <row r="57" spans="3:4" ht="18.75" x14ac:dyDescent="0.3">
      <c r="C57" s="25">
        <v>8</v>
      </c>
      <c r="D57" s="27" t="s">
        <v>64</v>
      </c>
    </row>
    <row r="58" spans="3:4" ht="18.75" x14ac:dyDescent="0.3">
      <c r="C58" s="25">
        <v>9</v>
      </c>
      <c r="D58" s="27" t="s">
        <v>65</v>
      </c>
    </row>
    <row r="59" spans="3:4" ht="18.75" x14ac:dyDescent="0.3">
      <c r="C59" s="25">
        <v>10</v>
      </c>
      <c r="D59" s="27" t="s">
        <v>66</v>
      </c>
    </row>
    <row r="60" spans="3:4" ht="18.75" x14ac:dyDescent="0.3">
      <c r="C60" s="25">
        <v>11</v>
      </c>
      <c r="D60" s="27" t="s">
        <v>67</v>
      </c>
    </row>
    <row r="61" spans="3:4" ht="18.75" x14ac:dyDescent="0.3">
      <c r="C61" s="25">
        <v>12</v>
      </c>
      <c r="D61" s="27" t="s">
        <v>68</v>
      </c>
    </row>
    <row r="62" spans="3:4" ht="18.75" x14ac:dyDescent="0.3">
      <c r="C62" s="25">
        <v>13</v>
      </c>
      <c r="D62" s="27" t="s">
        <v>69</v>
      </c>
    </row>
    <row r="63" spans="3:4" ht="18.75" x14ac:dyDescent="0.3">
      <c r="C63" s="25">
        <v>14</v>
      </c>
      <c r="D63" s="27" t="s">
        <v>70</v>
      </c>
    </row>
    <row r="64" spans="3:4" ht="18.75" x14ac:dyDescent="0.3">
      <c r="C64" s="25">
        <v>15</v>
      </c>
      <c r="D64" s="27" t="s">
        <v>71</v>
      </c>
    </row>
    <row r="65" spans="3:4" ht="18.75" x14ac:dyDescent="0.3">
      <c r="C65" s="25">
        <v>16</v>
      </c>
      <c r="D65" s="27" t="s">
        <v>72</v>
      </c>
    </row>
    <row r="66" spans="3:4" ht="18.75" x14ac:dyDescent="0.3">
      <c r="C66" s="25">
        <v>17</v>
      </c>
      <c r="D66" s="27" t="s">
        <v>73</v>
      </c>
    </row>
    <row r="67" spans="3:4" ht="18.75" x14ac:dyDescent="0.3">
      <c r="C67" s="25">
        <v>18</v>
      </c>
      <c r="D67" s="27" t="s">
        <v>74</v>
      </c>
    </row>
    <row r="68" spans="3:4" ht="18.75" x14ac:dyDescent="0.3">
      <c r="C68" s="25">
        <v>19</v>
      </c>
      <c r="D68" s="27" t="s">
        <v>75</v>
      </c>
    </row>
    <row r="69" spans="3:4" ht="18.75" x14ac:dyDescent="0.3">
      <c r="C69" s="25">
        <v>20</v>
      </c>
      <c r="D69" s="27" t="s">
        <v>76</v>
      </c>
    </row>
    <row r="70" spans="3:4" ht="18.75" x14ac:dyDescent="0.3">
      <c r="C70" s="25">
        <v>21</v>
      </c>
      <c r="D70" s="27" t="s">
        <v>77</v>
      </c>
    </row>
    <row r="71" spans="3:4" ht="18.75" x14ac:dyDescent="0.3">
      <c r="C71" s="25">
        <v>22</v>
      </c>
      <c r="D71" s="27" t="s">
        <v>78</v>
      </c>
    </row>
    <row r="72" spans="3:4" ht="18.75" x14ac:dyDescent="0.3">
      <c r="C72" s="25">
        <v>23</v>
      </c>
      <c r="D72" s="27" t="s">
        <v>79</v>
      </c>
    </row>
    <row r="73" spans="3:4" ht="18.75" x14ac:dyDescent="0.3">
      <c r="C73" s="25">
        <v>24</v>
      </c>
      <c r="D73" s="27" t="s">
        <v>80</v>
      </c>
    </row>
    <row r="74" spans="3:4" ht="21" x14ac:dyDescent="0.35">
      <c r="D74" s="24" t="s">
        <v>81</v>
      </c>
    </row>
    <row r="75" spans="3:4" ht="18.75" x14ac:dyDescent="0.3">
      <c r="D75" s="27" t="s">
        <v>82</v>
      </c>
    </row>
    <row r="76" spans="3:4" ht="18.75" x14ac:dyDescent="0.3">
      <c r="D76" s="27" t="s">
        <v>83</v>
      </c>
    </row>
    <row r="77" spans="3:4" ht="18.75" x14ac:dyDescent="0.3">
      <c r="D77" s="27" t="s">
        <v>84</v>
      </c>
    </row>
    <row r="78" spans="3:4" ht="18.75" x14ac:dyDescent="0.3">
      <c r="D78" s="27" t="s">
        <v>85</v>
      </c>
    </row>
    <row r="79" spans="3:4" ht="18.75" x14ac:dyDescent="0.3">
      <c r="D79" s="27" t="s">
        <v>86</v>
      </c>
    </row>
    <row r="80" spans="3:4" ht="18.75" x14ac:dyDescent="0.3">
      <c r="D80" s="27" t="s">
        <v>87</v>
      </c>
    </row>
    <row r="81" spans="3:4" ht="21" x14ac:dyDescent="0.35">
      <c r="D81" s="29" t="s">
        <v>88</v>
      </c>
    </row>
    <row r="82" spans="3:4" ht="18.75" x14ac:dyDescent="0.3">
      <c r="D82" s="27" t="s">
        <v>89</v>
      </c>
    </row>
    <row r="83" spans="3:4" ht="18.75" x14ac:dyDescent="0.3">
      <c r="D83" s="27" t="s">
        <v>90</v>
      </c>
    </row>
    <row r="84" spans="3:4" ht="18.75" x14ac:dyDescent="0.3">
      <c r="D84" s="27" t="s">
        <v>91</v>
      </c>
    </row>
    <row r="85" spans="3:4" ht="18.75" x14ac:dyDescent="0.3">
      <c r="D85" s="27" t="s">
        <v>92</v>
      </c>
    </row>
    <row r="86" spans="3:4" ht="18.75" x14ac:dyDescent="0.3">
      <c r="D86" s="27" t="s">
        <v>93</v>
      </c>
    </row>
    <row r="87" spans="3:4" ht="18.75" x14ac:dyDescent="0.3">
      <c r="D87" s="27" t="s">
        <v>94</v>
      </c>
    </row>
    <row r="88" spans="3:4" ht="18.75" x14ac:dyDescent="0.3">
      <c r="D88" s="27" t="s">
        <v>95</v>
      </c>
    </row>
    <row r="89" spans="3:4" ht="18.75" x14ac:dyDescent="0.3">
      <c r="D89" s="27" t="s">
        <v>96</v>
      </c>
    </row>
    <row r="90" spans="3:4" ht="18.75" x14ac:dyDescent="0.3">
      <c r="D90" s="27" t="s">
        <v>97</v>
      </c>
    </row>
    <row r="91" spans="3:4" ht="18.75" x14ac:dyDescent="0.3">
      <c r="D91" s="27" t="s">
        <v>98</v>
      </c>
    </row>
    <row r="92" spans="3:4" ht="18.75" x14ac:dyDescent="0.3">
      <c r="D92" s="30" t="s">
        <v>99</v>
      </c>
    </row>
    <row r="93" spans="3:4" ht="18.75" x14ac:dyDescent="0.3">
      <c r="D93" s="27" t="s">
        <v>100</v>
      </c>
    </row>
    <row r="94" spans="3:4" ht="21" x14ac:dyDescent="0.35">
      <c r="D94" s="24" t="s">
        <v>101</v>
      </c>
    </row>
    <row r="95" spans="3:4" ht="18.75" x14ac:dyDescent="0.3">
      <c r="C95" s="25">
        <v>1</v>
      </c>
      <c r="D95" s="27" t="s">
        <v>102</v>
      </c>
    </row>
    <row r="96" spans="3:4" ht="18.75" x14ac:dyDescent="0.3">
      <c r="C96" s="25">
        <v>2</v>
      </c>
      <c r="D96" s="27" t="s">
        <v>103</v>
      </c>
    </row>
    <row r="97" spans="3:4" ht="18.75" x14ac:dyDescent="0.3">
      <c r="C97" s="25">
        <v>3</v>
      </c>
      <c r="D97" s="27" t="s">
        <v>104</v>
      </c>
    </row>
    <row r="98" spans="3:4" ht="18.75" x14ac:dyDescent="0.3">
      <c r="C98" s="25">
        <v>4</v>
      </c>
      <c r="D98" s="27" t="s">
        <v>105</v>
      </c>
    </row>
    <row r="99" spans="3:4" ht="18.75" x14ac:dyDescent="0.3">
      <c r="C99" s="25">
        <v>5</v>
      </c>
      <c r="D99" s="27" t="s">
        <v>106</v>
      </c>
    </row>
    <row r="100" spans="3:4" ht="18.75" x14ac:dyDescent="0.3">
      <c r="C100" s="25">
        <v>6</v>
      </c>
      <c r="D100" s="27" t="s">
        <v>107</v>
      </c>
    </row>
    <row r="101" spans="3:4" ht="18.75" x14ac:dyDescent="0.3">
      <c r="C101" s="25">
        <v>7</v>
      </c>
      <c r="D101" s="27" t="s">
        <v>108</v>
      </c>
    </row>
    <row r="102" spans="3:4" ht="18.75" x14ac:dyDescent="0.3">
      <c r="C102" s="25">
        <v>8</v>
      </c>
      <c r="D102" s="27" t="s">
        <v>109</v>
      </c>
    </row>
    <row r="103" spans="3:4" ht="18.75" x14ac:dyDescent="0.3">
      <c r="C103" s="25">
        <v>9</v>
      </c>
      <c r="D103" s="27" t="s">
        <v>110</v>
      </c>
    </row>
    <row r="104" spans="3:4" ht="18.75" x14ac:dyDescent="0.3">
      <c r="C104" s="25">
        <v>10</v>
      </c>
      <c r="D104" s="27" t="s">
        <v>111</v>
      </c>
    </row>
    <row r="105" spans="3:4" ht="18.75" x14ac:dyDescent="0.3">
      <c r="C105" s="25">
        <v>11</v>
      </c>
      <c r="D105" s="27" t="s">
        <v>112</v>
      </c>
    </row>
    <row r="106" spans="3:4" ht="18.75" x14ac:dyDescent="0.3">
      <c r="C106" s="25">
        <v>12</v>
      </c>
      <c r="D106" s="27" t="s">
        <v>113</v>
      </c>
    </row>
    <row r="107" spans="3:4" ht="18.75" x14ac:dyDescent="0.3">
      <c r="C107" s="25">
        <v>13</v>
      </c>
      <c r="D107" s="27" t="s">
        <v>114</v>
      </c>
    </row>
    <row r="108" spans="3:4" ht="18.75" x14ac:dyDescent="0.3">
      <c r="C108" s="25">
        <v>14</v>
      </c>
      <c r="D108" s="27" t="s">
        <v>115</v>
      </c>
    </row>
    <row r="109" spans="3:4" ht="18.75" x14ac:dyDescent="0.3">
      <c r="C109" s="25">
        <v>15</v>
      </c>
      <c r="D109" s="27" t="s">
        <v>116</v>
      </c>
    </row>
    <row r="110" spans="3:4" ht="18.75" x14ac:dyDescent="0.3">
      <c r="C110" s="25">
        <v>16</v>
      </c>
      <c r="D110" s="27" t="s">
        <v>117</v>
      </c>
    </row>
    <row r="111" spans="3:4" ht="18.75" x14ac:dyDescent="0.3">
      <c r="C111" s="25">
        <v>17</v>
      </c>
      <c r="D111" s="27" t="s">
        <v>118</v>
      </c>
    </row>
    <row r="112" spans="3:4" ht="18.75" x14ac:dyDescent="0.3">
      <c r="C112" s="25">
        <v>18</v>
      </c>
      <c r="D112" s="27" t="s">
        <v>119</v>
      </c>
    </row>
    <row r="113" spans="3:4" ht="18.75" x14ac:dyDescent="0.3">
      <c r="C113" s="25">
        <v>19</v>
      </c>
      <c r="D113" s="27" t="s">
        <v>120</v>
      </c>
    </row>
    <row r="114" spans="3:4" ht="18.75" x14ac:dyDescent="0.3">
      <c r="C114" s="25">
        <v>20</v>
      </c>
      <c r="D114" s="27" t="s">
        <v>121</v>
      </c>
    </row>
    <row r="115" spans="3:4" ht="18.75" x14ac:dyDescent="0.3">
      <c r="C115" s="25">
        <v>21</v>
      </c>
      <c r="D115" s="27" t="s">
        <v>122</v>
      </c>
    </row>
    <row r="116" spans="3:4" ht="18.75" x14ac:dyDescent="0.3">
      <c r="C116" s="25">
        <v>22</v>
      </c>
      <c r="D116" s="27" t="s">
        <v>123</v>
      </c>
    </row>
    <row r="117" spans="3:4" ht="21" x14ac:dyDescent="0.35">
      <c r="D117" s="29" t="s">
        <v>124</v>
      </c>
    </row>
    <row r="118" spans="3:4" ht="18.75" x14ac:dyDescent="0.3">
      <c r="C118" s="25">
        <v>1</v>
      </c>
      <c r="D118" s="27" t="s">
        <v>125</v>
      </c>
    </row>
    <row r="119" spans="3:4" ht="18.75" x14ac:dyDescent="0.3">
      <c r="C119" s="25">
        <v>2</v>
      </c>
      <c r="D119" s="27" t="s">
        <v>126</v>
      </c>
    </row>
    <row r="120" spans="3:4" ht="18.75" x14ac:dyDescent="0.3">
      <c r="C120" s="25">
        <v>3</v>
      </c>
      <c r="D120" s="27" t="s">
        <v>127</v>
      </c>
    </row>
    <row r="121" spans="3:4" ht="18.75" x14ac:dyDescent="0.3">
      <c r="C121" s="25">
        <v>4</v>
      </c>
      <c r="D121" s="27" t="s">
        <v>128</v>
      </c>
    </row>
    <row r="122" spans="3:4" ht="18.75" x14ac:dyDescent="0.3">
      <c r="C122" s="25">
        <v>5</v>
      </c>
      <c r="D122" s="27" t="s">
        <v>129</v>
      </c>
    </row>
    <row r="123" spans="3:4" ht="18.75" x14ac:dyDescent="0.3">
      <c r="C123" s="25">
        <v>6</v>
      </c>
      <c r="D123" s="27" t="s">
        <v>130</v>
      </c>
    </row>
    <row r="124" spans="3:4" ht="18.75" x14ac:dyDescent="0.3">
      <c r="C124" s="25">
        <v>7</v>
      </c>
      <c r="D124" s="27" t="s">
        <v>131</v>
      </c>
    </row>
    <row r="125" spans="3:4" ht="18.75" x14ac:dyDescent="0.3">
      <c r="C125" s="25">
        <v>8</v>
      </c>
      <c r="D125" s="27" t="s">
        <v>132</v>
      </c>
    </row>
    <row r="126" spans="3:4" ht="18.75" x14ac:dyDescent="0.3">
      <c r="C126" s="25">
        <v>9</v>
      </c>
      <c r="D126" s="27" t="s">
        <v>133</v>
      </c>
    </row>
    <row r="127" spans="3:4" ht="18.75" x14ac:dyDescent="0.3">
      <c r="C127" s="25">
        <v>10</v>
      </c>
      <c r="D127" s="27" t="s">
        <v>134</v>
      </c>
    </row>
    <row r="128" spans="3:4" ht="18.75" x14ac:dyDescent="0.3">
      <c r="C128" s="25">
        <v>11</v>
      </c>
      <c r="D128" s="27" t="s">
        <v>135</v>
      </c>
    </row>
    <row r="129" spans="3:4" ht="18.75" x14ac:dyDescent="0.3">
      <c r="C129" s="25">
        <v>12</v>
      </c>
      <c r="D129" s="27" t="s">
        <v>136</v>
      </c>
    </row>
    <row r="130" spans="3:4" ht="18.75" x14ac:dyDescent="0.3">
      <c r="C130" s="25">
        <v>13</v>
      </c>
      <c r="D130" s="27" t="s">
        <v>137</v>
      </c>
    </row>
    <row r="131" spans="3:4" ht="18.75" x14ac:dyDescent="0.3">
      <c r="C131" s="25">
        <v>14</v>
      </c>
      <c r="D131" s="27" t="s">
        <v>138</v>
      </c>
    </row>
    <row r="132" spans="3:4" ht="18.75" x14ac:dyDescent="0.3">
      <c r="C132" s="25">
        <v>15</v>
      </c>
      <c r="D132" s="27" t="s">
        <v>139</v>
      </c>
    </row>
    <row r="133" spans="3:4" ht="18.75" x14ac:dyDescent="0.3">
      <c r="C133" s="25">
        <v>16</v>
      </c>
      <c r="D133" s="27" t="s">
        <v>140</v>
      </c>
    </row>
    <row r="134" spans="3:4" ht="18.75" x14ac:dyDescent="0.3">
      <c r="C134" s="25">
        <v>17</v>
      </c>
      <c r="D134" s="27" t="s">
        <v>141</v>
      </c>
    </row>
    <row r="135" spans="3:4" ht="18.75" x14ac:dyDescent="0.3">
      <c r="C135" s="25">
        <v>18</v>
      </c>
      <c r="D135" s="27" t="s">
        <v>142</v>
      </c>
    </row>
    <row r="136" spans="3:4" ht="18.75" x14ac:dyDescent="0.3">
      <c r="C136" s="25">
        <v>19</v>
      </c>
      <c r="D136" s="27" t="s">
        <v>143</v>
      </c>
    </row>
    <row r="137" spans="3:4" ht="18.75" x14ac:dyDescent="0.3">
      <c r="C137" s="25">
        <v>20</v>
      </c>
      <c r="D137" s="27" t="s">
        <v>144</v>
      </c>
    </row>
    <row r="138" spans="3:4" ht="21" x14ac:dyDescent="0.35">
      <c r="D138" s="24" t="s">
        <v>145</v>
      </c>
    </row>
    <row r="139" spans="3:4" ht="18.75" x14ac:dyDescent="0.3">
      <c r="D139" s="27" t="s">
        <v>146</v>
      </c>
    </row>
    <row r="140" spans="3:4" ht="18.75" x14ac:dyDescent="0.3">
      <c r="D140" s="27" t="s">
        <v>147</v>
      </c>
    </row>
    <row r="141" spans="3:4" ht="18.75" x14ac:dyDescent="0.3">
      <c r="D141" s="27" t="s">
        <v>148</v>
      </c>
    </row>
    <row r="142" spans="3:4" ht="18.75" x14ac:dyDescent="0.3">
      <c r="D142" s="27" t="s">
        <v>149</v>
      </c>
    </row>
    <row r="143" spans="3:4" ht="18.75" x14ac:dyDescent="0.3">
      <c r="D143" s="27" t="s">
        <v>150</v>
      </c>
    </row>
    <row r="144" spans="3:4" ht="18.75" x14ac:dyDescent="0.3">
      <c r="D144" s="27" t="s">
        <v>151</v>
      </c>
    </row>
    <row r="145" spans="3:4" ht="18.75" x14ac:dyDescent="0.3">
      <c r="D145" s="27" t="s">
        <v>152</v>
      </c>
    </row>
    <row r="146" spans="3:4" ht="18.75" x14ac:dyDescent="0.3">
      <c r="D146" s="27" t="s">
        <v>153</v>
      </c>
    </row>
    <row r="147" spans="3:4" ht="18.75" x14ac:dyDescent="0.3">
      <c r="D147" s="27" t="s">
        <v>154</v>
      </c>
    </row>
    <row r="148" spans="3:4" ht="18.75" x14ac:dyDescent="0.3">
      <c r="D148" s="27" t="s">
        <v>155</v>
      </c>
    </row>
    <row r="149" spans="3:4" ht="18.75" x14ac:dyDescent="0.3">
      <c r="D149" s="27" t="s">
        <v>156</v>
      </c>
    </row>
    <row r="150" spans="3:4" ht="21" x14ac:dyDescent="0.35">
      <c r="D150" s="24" t="s">
        <v>157</v>
      </c>
    </row>
    <row r="151" spans="3:4" ht="18.75" x14ac:dyDescent="0.3">
      <c r="D151" s="27" t="s">
        <v>158</v>
      </c>
    </row>
    <row r="152" spans="3:4" ht="18.75" x14ac:dyDescent="0.3">
      <c r="D152" s="27" t="s">
        <v>159</v>
      </c>
    </row>
    <row r="153" spans="3:4" ht="18.75" x14ac:dyDescent="0.3">
      <c r="D153" s="27" t="s">
        <v>160</v>
      </c>
    </row>
    <row r="154" spans="3:4" ht="18.75" x14ac:dyDescent="0.3">
      <c r="D154" s="27" t="s">
        <v>161</v>
      </c>
    </row>
    <row r="155" spans="3:4" ht="18.75" x14ac:dyDescent="0.3">
      <c r="D155" s="27" t="s">
        <v>162</v>
      </c>
    </row>
    <row r="156" spans="3:4" ht="18.75" x14ac:dyDescent="0.3">
      <c r="D156" s="27" t="s">
        <v>163</v>
      </c>
    </row>
    <row r="157" spans="3:4" ht="18.75" x14ac:dyDescent="0.3">
      <c r="D157" s="27" t="s">
        <v>164</v>
      </c>
    </row>
    <row r="158" spans="3:4" ht="18.75" x14ac:dyDescent="0.3">
      <c r="D158" s="27" t="s">
        <v>165</v>
      </c>
    </row>
    <row r="159" spans="3:4" ht="21" x14ac:dyDescent="0.35">
      <c r="D159" s="29" t="s">
        <v>166</v>
      </c>
    </row>
    <row r="160" spans="3:4" ht="18.75" x14ac:dyDescent="0.3">
      <c r="C160" s="25">
        <v>1</v>
      </c>
      <c r="D160" s="27" t="s">
        <v>167</v>
      </c>
    </row>
    <row r="161" spans="3:4" ht="18.75" x14ac:dyDescent="0.3">
      <c r="C161" s="25">
        <v>2</v>
      </c>
      <c r="D161" s="27" t="s">
        <v>168</v>
      </c>
    </row>
    <row r="162" spans="3:4" ht="18.75" x14ac:dyDescent="0.3">
      <c r="C162" s="25">
        <v>3</v>
      </c>
      <c r="D162" s="27" t="s">
        <v>169</v>
      </c>
    </row>
    <row r="163" spans="3:4" ht="18.75" x14ac:dyDescent="0.3">
      <c r="C163" s="25">
        <v>4</v>
      </c>
      <c r="D163" s="27" t="s">
        <v>170</v>
      </c>
    </row>
    <row r="164" spans="3:4" ht="18.75" x14ac:dyDescent="0.3">
      <c r="C164" s="25">
        <v>5</v>
      </c>
      <c r="D164" s="27" t="s">
        <v>171</v>
      </c>
    </row>
    <row r="165" spans="3:4" ht="18.75" x14ac:dyDescent="0.3">
      <c r="C165" s="25">
        <v>6</v>
      </c>
      <c r="D165" s="27" t="s">
        <v>172</v>
      </c>
    </row>
    <row r="166" spans="3:4" ht="18.75" x14ac:dyDescent="0.3">
      <c r="C166" s="25">
        <v>7</v>
      </c>
      <c r="D166" s="27" t="s">
        <v>173</v>
      </c>
    </row>
    <row r="167" spans="3:4" ht="18.75" x14ac:dyDescent="0.3">
      <c r="C167" s="25">
        <v>8</v>
      </c>
      <c r="D167" s="27" t="s">
        <v>174</v>
      </c>
    </row>
    <row r="168" spans="3:4" ht="18.75" x14ac:dyDescent="0.3">
      <c r="C168" s="25">
        <v>9</v>
      </c>
      <c r="D168" s="27" t="s">
        <v>175</v>
      </c>
    </row>
    <row r="169" spans="3:4" ht="18.75" x14ac:dyDescent="0.3">
      <c r="C169" s="25">
        <v>10</v>
      </c>
      <c r="D169" s="27" t="s">
        <v>176</v>
      </c>
    </row>
    <row r="170" spans="3:4" ht="18.75" x14ac:dyDescent="0.3">
      <c r="C170" s="25">
        <v>11</v>
      </c>
      <c r="D170" s="27" t="s">
        <v>177</v>
      </c>
    </row>
    <row r="171" spans="3:4" ht="18.75" x14ac:dyDescent="0.3">
      <c r="C171" s="25">
        <v>12</v>
      </c>
      <c r="D171" s="27" t="s">
        <v>178</v>
      </c>
    </row>
    <row r="172" spans="3:4" ht="18.75" x14ac:dyDescent="0.3">
      <c r="C172" s="25">
        <v>13</v>
      </c>
      <c r="D172" s="27" t="s">
        <v>179</v>
      </c>
    </row>
    <row r="173" spans="3:4" ht="18.75" x14ac:dyDescent="0.3">
      <c r="C173" s="25">
        <v>14</v>
      </c>
      <c r="D173" s="27" t="s">
        <v>180</v>
      </c>
    </row>
  </sheetData>
  <sheetProtection password="C49F" sheet="1" formatCells="0" formatColumns="0" formatRows="0" insertColumns="0" insertRows="0" insertHyperlinks="0" deleteColumns="0" deleteRows="0" sort="0" autoFilter="0" pivotTables="0"/>
  <dataValidations count="1">
    <dataValidation allowBlank="1" showErrorMessage="1" sqref="A2:A1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5" sqref="A5"/>
    </sheetView>
  </sheetViews>
  <sheetFormatPr defaultRowHeight="15" x14ac:dyDescent="0.25"/>
  <cols>
    <col min="1" max="1" width="50.85546875" customWidth="1"/>
    <col min="2" max="6" width="10" customWidth="1"/>
    <col min="7" max="7" width="11.28515625" customWidth="1"/>
  </cols>
  <sheetData>
    <row r="1" spans="1:7" x14ac:dyDescent="0.25">
      <c r="A1" s="1" t="s">
        <v>0</v>
      </c>
    </row>
    <row r="2" spans="1:7" s="32" customFormat="1" ht="18.75" x14ac:dyDescent="0.3">
      <c r="A2" s="31" t="s">
        <v>199</v>
      </c>
    </row>
    <row r="3" spans="1:7" s="32" customFormat="1" ht="18.75" x14ac:dyDescent="0.3">
      <c r="A3" s="11" t="s">
        <v>282</v>
      </c>
    </row>
    <row r="4" spans="1:7" s="3" customFormat="1" ht="18.75" x14ac:dyDescent="0.3">
      <c r="A4" s="11"/>
    </row>
    <row r="5" spans="1:7" ht="60" x14ac:dyDescent="0.35">
      <c r="A5" s="34" t="s">
        <v>93</v>
      </c>
      <c r="B5" s="10" t="s">
        <v>182</v>
      </c>
      <c r="C5" s="10" t="s">
        <v>187</v>
      </c>
      <c r="D5" s="10" t="s">
        <v>185</v>
      </c>
      <c r="E5" s="10" t="s">
        <v>188</v>
      </c>
      <c r="F5" s="10" t="s">
        <v>186</v>
      </c>
      <c r="G5" s="10" t="s">
        <v>189</v>
      </c>
    </row>
    <row r="6" spans="1:7" x14ac:dyDescent="0.25">
      <c r="A6" s="61"/>
      <c r="B6" s="14">
        <v>1</v>
      </c>
      <c r="C6" s="13">
        <v>1</v>
      </c>
      <c r="D6" s="14">
        <v>1</v>
      </c>
      <c r="E6" s="13">
        <v>1</v>
      </c>
      <c r="F6" s="14">
        <v>1</v>
      </c>
      <c r="G6" s="13">
        <v>1</v>
      </c>
    </row>
    <row r="7" spans="1:7" s="15" customFormat="1" x14ac:dyDescent="0.25">
      <c r="A7" s="15" t="e">
        <f>#REF!+#REF!+#REF!</f>
        <v>#REF!</v>
      </c>
      <c r="B7" s="15">
        <f>B6+D6+F6</f>
        <v>3</v>
      </c>
      <c r="C7" s="15">
        <f>C6+E6+G6</f>
        <v>3</v>
      </c>
    </row>
    <row r="8" spans="1:7" ht="21" x14ac:dyDescent="0.35">
      <c r="A8" s="9" t="s">
        <v>184</v>
      </c>
    </row>
    <row r="9" spans="1:7" ht="26.25" x14ac:dyDescent="0.4">
      <c r="A9" s="8">
        <f>C7/B7*10</f>
        <v>10</v>
      </c>
    </row>
    <row r="11" spans="1:7" s="2" customFormat="1" ht="21" x14ac:dyDescent="0.35">
      <c r="A11" s="17" t="s">
        <v>194</v>
      </c>
      <c r="B11" s="17"/>
      <c r="D11" s="65" t="s">
        <v>201</v>
      </c>
      <c r="E11" s="65"/>
    </row>
  </sheetData>
  <sheetProtection password="C49F" sheet="1" formatCells="0" formatColumns="0" formatRows="0" insertColumns="0" insertRows="0" insertHyperlinks="0" deleteColumns="0" deleteRows="0" sort="0" autoFilter="0" pivotTables="0"/>
  <mergeCells count="1">
    <mergeCell ref="D11:E1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Лист2!$D$5:$D$173</xm:f>
          </x14:formula1>
          <xm:sqref>A5:A6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A5" sqref="A5"/>
    </sheetView>
  </sheetViews>
  <sheetFormatPr defaultRowHeight="15" x14ac:dyDescent="0.25"/>
  <cols>
    <col min="1" max="1" width="50.85546875" customWidth="1"/>
    <col min="2" max="2" width="14.28515625" customWidth="1"/>
    <col min="3" max="3" width="14.85546875" customWidth="1"/>
  </cols>
  <sheetData>
    <row r="1" spans="1:3" x14ac:dyDescent="0.25">
      <c r="A1" s="1" t="s">
        <v>0</v>
      </c>
    </row>
    <row r="2" spans="1:3" s="32" customFormat="1" ht="18.75" x14ac:dyDescent="0.3">
      <c r="A2" s="31" t="s">
        <v>199</v>
      </c>
    </row>
    <row r="3" spans="1:3" s="32" customFormat="1" ht="18.75" x14ac:dyDescent="0.3">
      <c r="A3" s="11" t="s">
        <v>283</v>
      </c>
    </row>
    <row r="4" spans="1:3" s="3" customFormat="1" ht="18.75" x14ac:dyDescent="0.3">
      <c r="A4" s="11"/>
    </row>
    <row r="5" spans="1:3" ht="45" x14ac:dyDescent="0.35">
      <c r="A5" s="33" t="s">
        <v>93</v>
      </c>
      <c r="B5" s="10" t="s">
        <v>217</v>
      </c>
      <c r="C5" s="10" t="s">
        <v>218</v>
      </c>
    </row>
    <row r="6" spans="1:3" x14ac:dyDescent="0.25">
      <c r="A6" s="38" t="s">
        <v>202</v>
      </c>
      <c r="B6" s="36"/>
      <c r="C6" s="36"/>
    </row>
    <row r="7" spans="1:3" x14ac:dyDescent="0.25">
      <c r="A7" s="4" t="s">
        <v>203</v>
      </c>
      <c r="B7" s="62">
        <v>1</v>
      </c>
      <c r="C7" s="62">
        <v>0</v>
      </c>
    </row>
    <row r="8" spans="1:3" x14ac:dyDescent="0.25">
      <c r="A8" s="4" t="s">
        <v>204</v>
      </c>
      <c r="B8" s="12">
        <v>1</v>
      </c>
      <c r="C8" s="12">
        <v>0</v>
      </c>
    </row>
    <row r="9" spans="1:3" x14ac:dyDescent="0.25">
      <c r="A9" s="4" t="s">
        <v>205</v>
      </c>
      <c r="B9" s="12">
        <v>1</v>
      </c>
      <c r="C9" s="12">
        <v>1</v>
      </c>
    </row>
    <row r="10" spans="1:3" x14ac:dyDescent="0.25">
      <c r="A10" s="39" t="s">
        <v>206</v>
      </c>
      <c r="B10" s="36"/>
      <c r="C10" s="36"/>
    </row>
    <row r="11" spans="1:3" x14ac:dyDescent="0.25">
      <c r="A11" s="4" t="s">
        <v>203</v>
      </c>
      <c r="B11" s="12">
        <v>1</v>
      </c>
      <c r="C11" s="12">
        <v>0</v>
      </c>
    </row>
    <row r="12" spans="1:3" x14ac:dyDescent="0.25">
      <c r="A12" s="4" t="s">
        <v>204</v>
      </c>
      <c r="B12" s="12">
        <v>1</v>
      </c>
      <c r="C12" s="12">
        <v>1</v>
      </c>
    </row>
    <row r="13" spans="1:3" x14ac:dyDescent="0.25">
      <c r="A13" s="4" t="s">
        <v>207</v>
      </c>
      <c r="B13" s="12">
        <v>1</v>
      </c>
      <c r="C13" s="12">
        <v>1</v>
      </c>
    </row>
    <row r="14" spans="1:3" x14ac:dyDescent="0.25">
      <c r="A14" s="4" t="s">
        <v>208</v>
      </c>
      <c r="B14" s="12">
        <v>1</v>
      </c>
      <c r="C14" s="12">
        <v>0</v>
      </c>
    </row>
    <row r="15" spans="1:3" x14ac:dyDescent="0.25">
      <c r="A15" s="39" t="s">
        <v>209</v>
      </c>
      <c r="B15" s="36"/>
      <c r="C15" s="36"/>
    </row>
    <row r="16" spans="1:3" x14ac:dyDescent="0.25">
      <c r="A16" s="4" t="s">
        <v>203</v>
      </c>
      <c r="B16" s="12">
        <v>1</v>
      </c>
      <c r="C16" s="12">
        <v>0</v>
      </c>
    </row>
    <row r="17" spans="1:3" x14ac:dyDescent="0.25">
      <c r="A17" s="4" t="s">
        <v>204</v>
      </c>
      <c r="B17" s="12">
        <v>1</v>
      </c>
      <c r="C17" s="12">
        <v>0</v>
      </c>
    </row>
    <row r="18" spans="1:3" x14ac:dyDescent="0.25">
      <c r="A18" s="4" t="s">
        <v>210</v>
      </c>
      <c r="B18" s="12">
        <v>1</v>
      </c>
      <c r="C18" s="12">
        <v>1</v>
      </c>
    </row>
    <row r="19" spans="1:3" x14ac:dyDescent="0.25">
      <c r="A19" s="39" t="s">
        <v>211</v>
      </c>
      <c r="B19" s="36"/>
      <c r="C19" s="36"/>
    </row>
    <row r="20" spans="1:3" x14ac:dyDescent="0.25">
      <c r="A20" s="4" t="s">
        <v>203</v>
      </c>
      <c r="B20" s="12">
        <v>1</v>
      </c>
      <c r="C20" s="12">
        <v>1</v>
      </c>
    </row>
    <row r="21" spans="1:3" x14ac:dyDescent="0.25">
      <c r="A21" s="4" t="s">
        <v>204</v>
      </c>
      <c r="B21" s="12">
        <v>1</v>
      </c>
      <c r="C21" s="12">
        <v>0</v>
      </c>
    </row>
    <row r="22" spans="1:3" x14ac:dyDescent="0.25">
      <c r="A22" s="4" t="s">
        <v>207</v>
      </c>
      <c r="B22" s="12">
        <v>1</v>
      </c>
      <c r="C22" s="12">
        <v>0</v>
      </c>
    </row>
    <row r="23" spans="1:3" x14ac:dyDescent="0.25">
      <c r="A23" s="4" t="s">
        <v>208</v>
      </c>
      <c r="B23" s="12">
        <v>1</v>
      </c>
      <c r="C23" s="12">
        <v>0</v>
      </c>
    </row>
    <row r="24" spans="1:3" x14ac:dyDescent="0.25">
      <c r="A24" s="4" t="s">
        <v>212</v>
      </c>
      <c r="B24" s="12">
        <v>1</v>
      </c>
      <c r="C24" s="12">
        <v>1</v>
      </c>
    </row>
    <row r="25" spans="1:3" x14ac:dyDescent="0.25">
      <c r="A25" s="4" t="s">
        <v>213</v>
      </c>
      <c r="B25" s="12">
        <v>1</v>
      </c>
      <c r="C25" s="12">
        <v>0</v>
      </c>
    </row>
    <row r="26" spans="1:3" x14ac:dyDescent="0.25">
      <c r="A26" s="4" t="s">
        <v>214</v>
      </c>
      <c r="B26" s="12">
        <v>1</v>
      </c>
      <c r="C26" s="12">
        <v>0</v>
      </c>
    </row>
    <row r="27" spans="1:3" x14ac:dyDescent="0.25">
      <c r="A27" s="4" t="s">
        <v>215</v>
      </c>
      <c r="B27" s="12">
        <v>1</v>
      </c>
      <c r="C27" s="12">
        <v>1</v>
      </c>
    </row>
    <row r="28" spans="1:3" x14ac:dyDescent="0.25">
      <c r="A28" s="39" t="s">
        <v>216</v>
      </c>
      <c r="B28" s="36"/>
      <c r="C28" s="36"/>
    </row>
    <row r="29" spans="1:3" x14ac:dyDescent="0.25">
      <c r="A29" s="4" t="s">
        <v>203</v>
      </c>
      <c r="B29" s="12">
        <v>1</v>
      </c>
      <c r="C29" s="12">
        <v>0</v>
      </c>
    </row>
    <row r="30" spans="1:3" x14ac:dyDescent="0.25">
      <c r="A30" s="4" t="s">
        <v>204</v>
      </c>
      <c r="B30" s="12">
        <v>1</v>
      </c>
      <c r="C30" s="12">
        <v>0</v>
      </c>
    </row>
    <row r="31" spans="1:3" x14ac:dyDescent="0.25">
      <c r="A31" s="4" t="s">
        <v>210</v>
      </c>
      <c r="B31" s="12">
        <v>1</v>
      </c>
      <c r="C31" s="12">
        <v>1</v>
      </c>
    </row>
    <row r="32" spans="1:3" x14ac:dyDescent="0.25">
      <c r="A32" s="5" t="s">
        <v>181</v>
      </c>
      <c r="B32" s="37">
        <f>B7+B8+B9+B11+B12+B13+B14+B16+B17+B18+B20+B21+B22+B23+B24+B25+B26+B27+B29+B30+B31</f>
        <v>21</v>
      </c>
      <c r="C32" s="37">
        <f>C7+C8+C9+C11+C12+C13+C14+C16+C17+C18+C20+C21+C22+C23+C24+C25+C26+C27+C29+C30+C31</f>
        <v>8</v>
      </c>
    </row>
    <row r="34" spans="1:5" ht="21" x14ac:dyDescent="0.35">
      <c r="A34" s="9" t="s">
        <v>184</v>
      </c>
    </row>
    <row r="35" spans="1:5" ht="26.25" x14ac:dyDescent="0.4">
      <c r="A35" s="8">
        <f>C32/B32*10</f>
        <v>3.8095238095238093</v>
      </c>
    </row>
    <row r="37" spans="1:5" s="2" customFormat="1" ht="21" x14ac:dyDescent="0.35">
      <c r="A37" s="17" t="s">
        <v>194</v>
      </c>
      <c r="B37" s="17"/>
      <c r="D37" s="65" t="s">
        <v>201</v>
      </c>
      <c r="E37" s="65"/>
    </row>
  </sheetData>
  <sheetProtection password="C49F" sheet="1" formatCells="0" formatColumns="0" formatRows="0" insertColumns="0" insertRows="0" insertHyperlinks="0" deleteColumns="0" deleteRows="0" sort="0" autoFilter="0" pivotTables="0"/>
  <mergeCells count="1">
    <mergeCell ref="D37:E3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Лист2!$D$5:$D$173</xm:f>
          </x14:formula1>
          <xm:sqref>A5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5" sqref="A5"/>
    </sheetView>
  </sheetViews>
  <sheetFormatPr defaultRowHeight="15" x14ac:dyDescent="0.25"/>
  <cols>
    <col min="1" max="1" width="50.85546875" customWidth="1"/>
    <col min="2" max="2" width="13.140625" customWidth="1"/>
    <col min="3" max="9" width="13.140625" style="42" customWidth="1"/>
  </cols>
  <sheetData>
    <row r="1" spans="1:9" x14ac:dyDescent="0.25">
      <c r="A1" s="1" t="s">
        <v>0</v>
      </c>
    </row>
    <row r="2" spans="1:9" s="32" customFormat="1" ht="18.75" x14ac:dyDescent="0.3">
      <c r="A2" s="31" t="s">
        <v>199</v>
      </c>
    </row>
    <row r="3" spans="1:9" s="32" customFormat="1" ht="18.75" x14ac:dyDescent="0.3">
      <c r="A3" s="11" t="s">
        <v>284</v>
      </c>
      <c r="C3" s="43"/>
      <c r="D3" s="43"/>
      <c r="E3" s="43"/>
      <c r="F3" s="43"/>
      <c r="G3" s="43"/>
      <c r="H3" s="43"/>
      <c r="I3" s="43"/>
    </row>
    <row r="4" spans="1:9" s="3" customFormat="1" ht="18.75" x14ac:dyDescent="0.3">
      <c r="A4" s="11"/>
      <c r="C4" s="44"/>
      <c r="D4" s="44"/>
      <c r="E4" s="44"/>
      <c r="F4" s="44"/>
      <c r="G4" s="44"/>
      <c r="H4" s="44"/>
      <c r="I4" s="44"/>
    </row>
    <row r="5" spans="1:9" ht="75" x14ac:dyDescent="0.3">
      <c r="A5" s="40" t="s">
        <v>93</v>
      </c>
      <c r="B5" s="10" t="s">
        <v>191</v>
      </c>
      <c r="C5" s="45"/>
      <c r="D5" s="45"/>
      <c r="E5" s="45"/>
      <c r="F5" s="45"/>
      <c r="G5" s="45"/>
      <c r="H5" s="45"/>
      <c r="I5" s="45"/>
    </row>
    <row r="6" spans="1:9" x14ac:dyDescent="0.25">
      <c r="B6" s="63">
        <v>1</v>
      </c>
      <c r="C6"/>
      <c r="D6"/>
      <c r="E6"/>
      <c r="F6"/>
      <c r="G6"/>
      <c r="H6"/>
      <c r="I6"/>
    </row>
    <row r="7" spans="1:9" ht="21" x14ac:dyDescent="0.35">
      <c r="A7" s="9" t="s">
        <v>184</v>
      </c>
      <c r="C7"/>
      <c r="D7"/>
      <c r="E7"/>
      <c r="F7"/>
      <c r="G7"/>
      <c r="H7"/>
      <c r="I7"/>
    </row>
    <row r="8" spans="1:9" hidden="1" x14ac:dyDescent="0.25">
      <c r="A8" s="6" t="e">
        <f>#REF!/#REF!*100</f>
        <v>#REF!</v>
      </c>
      <c r="C8"/>
      <c r="D8"/>
      <c r="E8"/>
      <c r="F8"/>
      <c r="G8"/>
      <c r="H8"/>
      <c r="I8"/>
    </row>
    <row r="9" spans="1:9" ht="26.25" x14ac:dyDescent="0.4">
      <c r="A9" s="8">
        <f>IF(B6=1,2,0)</f>
        <v>2</v>
      </c>
      <c r="C9"/>
      <c r="D9"/>
      <c r="E9"/>
      <c r="F9"/>
      <c r="G9"/>
      <c r="H9"/>
      <c r="I9"/>
    </row>
    <row r="11" spans="1:9" s="2" customFormat="1" ht="21" x14ac:dyDescent="0.35">
      <c r="A11" s="17" t="s">
        <v>194</v>
      </c>
      <c r="B11" s="17"/>
      <c r="C11" s="46"/>
      <c r="D11" s="65" t="s">
        <v>201</v>
      </c>
      <c r="E11" s="65"/>
      <c r="F11" s="46"/>
      <c r="G11" s="46"/>
      <c r="H11" s="46"/>
      <c r="I11" s="46"/>
    </row>
    <row r="12" spans="1:9" ht="18.75" x14ac:dyDescent="0.3">
      <c r="D12" s="66"/>
      <c r="E12" s="66"/>
    </row>
    <row r="14" spans="1:9" ht="18.75" x14ac:dyDescent="0.3">
      <c r="D14" s="66"/>
      <c r="E14" s="66"/>
    </row>
  </sheetData>
  <sheetProtection password="C49F" sheet="1" formatCells="0" formatColumns="0" formatRows="0" insertColumns="0" insertRows="0" insertHyperlinks="0" deleteColumns="0" deleteRows="0" sort="0" autoFilter="0" pivotTables="0"/>
  <mergeCells count="3">
    <mergeCell ref="D14:E14"/>
    <mergeCell ref="D12:E12"/>
    <mergeCell ref="D11:E1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Лист2!$D$5:$D$173</xm:f>
          </x14:formula1>
          <xm:sqref>A5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5" sqref="A5"/>
    </sheetView>
  </sheetViews>
  <sheetFormatPr defaultRowHeight="15" x14ac:dyDescent="0.25"/>
  <cols>
    <col min="1" max="1" width="50.85546875" customWidth="1"/>
    <col min="2" max="2" width="13.140625" customWidth="1"/>
    <col min="3" max="9" width="13.140625" style="42" customWidth="1"/>
  </cols>
  <sheetData>
    <row r="1" spans="1:9" x14ac:dyDescent="0.25">
      <c r="A1" s="1" t="s">
        <v>0</v>
      </c>
    </row>
    <row r="2" spans="1:9" s="32" customFormat="1" ht="18.75" x14ac:dyDescent="0.3">
      <c r="A2" s="31" t="s">
        <v>199</v>
      </c>
    </row>
    <row r="3" spans="1:9" s="32" customFormat="1" ht="18.75" x14ac:dyDescent="0.3">
      <c r="A3" s="11" t="s">
        <v>285</v>
      </c>
      <c r="C3" s="43"/>
      <c r="D3" s="43"/>
      <c r="E3" s="43"/>
      <c r="F3" s="43"/>
      <c r="G3" s="43"/>
      <c r="H3" s="43"/>
      <c r="I3" s="43"/>
    </row>
    <row r="4" spans="1:9" s="3" customFormat="1" ht="18.75" x14ac:dyDescent="0.3">
      <c r="A4" s="11"/>
      <c r="C4" s="44"/>
      <c r="D4" s="44"/>
      <c r="E4" s="44"/>
      <c r="F4" s="44"/>
      <c r="G4" s="44"/>
      <c r="H4" s="44"/>
      <c r="I4" s="44"/>
    </row>
    <row r="5" spans="1:9" ht="75" x14ac:dyDescent="0.3">
      <c r="A5" s="40" t="s">
        <v>93</v>
      </c>
      <c r="B5" s="10" t="s">
        <v>191</v>
      </c>
      <c r="C5" s="45"/>
      <c r="D5" s="45"/>
      <c r="E5" s="45"/>
      <c r="F5" s="45"/>
      <c r="G5" s="45"/>
      <c r="H5" s="45"/>
      <c r="I5" s="45"/>
    </row>
    <row r="6" spans="1:9" x14ac:dyDescent="0.25">
      <c r="B6" s="63">
        <v>1</v>
      </c>
      <c r="C6"/>
      <c r="D6"/>
      <c r="E6"/>
      <c r="F6"/>
      <c r="G6"/>
      <c r="H6"/>
      <c r="I6"/>
    </row>
    <row r="7" spans="1:9" ht="21" x14ac:dyDescent="0.35">
      <c r="A7" s="9" t="s">
        <v>184</v>
      </c>
      <c r="C7"/>
      <c r="D7"/>
      <c r="E7"/>
      <c r="F7"/>
      <c r="G7"/>
      <c r="H7"/>
      <c r="I7"/>
    </row>
    <row r="8" spans="1:9" hidden="1" x14ac:dyDescent="0.25">
      <c r="A8" s="6" t="e">
        <f>#REF!/#REF!*100</f>
        <v>#REF!</v>
      </c>
      <c r="C8"/>
      <c r="D8"/>
      <c r="E8"/>
      <c r="F8"/>
      <c r="G8"/>
      <c r="H8"/>
      <c r="I8"/>
    </row>
    <row r="9" spans="1:9" ht="26.25" x14ac:dyDescent="0.4">
      <c r="A9" s="8">
        <f>IF(B6=1,2,0)</f>
        <v>2</v>
      </c>
      <c r="C9"/>
      <c r="D9"/>
      <c r="E9"/>
      <c r="F9"/>
      <c r="G9"/>
      <c r="H9"/>
      <c r="I9"/>
    </row>
    <row r="11" spans="1:9" s="2" customFormat="1" ht="21" x14ac:dyDescent="0.35">
      <c r="A11" s="17" t="s">
        <v>194</v>
      </c>
      <c r="B11" s="17"/>
      <c r="C11" s="46"/>
      <c r="D11" s="65" t="s">
        <v>201</v>
      </c>
      <c r="E11" s="65"/>
      <c r="F11" s="46"/>
      <c r="G11" s="46"/>
      <c r="H11" s="46"/>
      <c r="I11" s="46"/>
    </row>
    <row r="12" spans="1:9" ht="18.75" x14ac:dyDescent="0.3">
      <c r="D12" s="66"/>
      <c r="E12" s="66"/>
    </row>
    <row r="14" spans="1:9" ht="18.75" x14ac:dyDescent="0.3">
      <c r="D14" s="66"/>
      <c r="E14" s="66"/>
    </row>
  </sheetData>
  <sheetProtection password="C49F" sheet="1" formatCells="0" formatColumns="0" formatRows="0" insertColumns="0" insertRows="0" insertHyperlinks="0" deleteColumns="0" deleteRows="0" sort="0" autoFilter="0" pivotTables="0"/>
  <mergeCells count="3">
    <mergeCell ref="D11:E11"/>
    <mergeCell ref="D12:E12"/>
    <mergeCell ref="D14:E1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Лист2!$D$5:$D$173</xm:f>
          </x14:formula1>
          <xm:sqref>A5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="115" zoomScaleNormal="115" workbookViewId="0">
      <selection activeCell="A5" sqref="A5"/>
    </sheetView>
  </sheetViews>
  <sheetFormatPr defaultRowHeight="15" x14ac:dyDescent="0.25"/>
  <cols>
    <col min="1" max="1" width="55.140625" customWidth="1"/>
    <col min="2" max="2" width="23.28515625" customWidth="1"/>
    <col min="3" max="3" width="23.7109375" style="42" customWidth="1"/>
    <col min="4" max="9" width="13.140625" style="42" customWidth="1"/>
  </cols>
  <sheetData>
    <row r="1" spans="1:9" x14ac:dyDescent="0.25">
      <c r="A1" s="1" t="s">
        <v>0</v>
      </c>
    </row>
    <row r="2" spans="1:9" s="32" customFormat="1" ht="18.75" x14ac:dyDescent="0.3">
      <c r="A2" s="31" t="s">
        <v>199</v>
      </c>
    </row>
    <row r="3" spans="1:9" s="32" customFormat="1" ht="18.75" x14ac:dyDescent="0.3">
      <c r="A3" s="11" t="s">
        <v>286</v>
      </c>
      <c r="C3" s="43"/>
      <c r="D3" s="43"/>
      <c r="E3" s="43"/>
      <c r="F3" s="43"/>
      <c r="G3" s="43"/>
      <c r="H3" s="43"/>
      <c r="I3" s="43"/>
    </row>
    <row r="4" spans="1:9" s="3" customFormat="1" ht="18.75" x14ac:dyDescent="0.3">
      <c r="A4" s="11"/>
      <c r="C4" s="44"/>
      <c r="D4" s="44"/>
      <c r="E4" s="44"/>
      <c r="F4" s="44"/>
      <c r="G4" s="44"/>
      <c r="H4" s="44"/>
      <c r="I4" s="44"/>
    </row>
    <row r="5" spans="1:9" ht="45" x14ac:dyDescent="0.3">
      <c r="A5" s="40" t="s">
        <v>93</v>
      </c>
      <c r="B5" s="10" t="s">
        <v>191</v>
      </c>
      <c r="C5" s="45"/>
      <c r="D5" s="45"/>
      <c r="E5" s="45"/>
      <c r="F5" s="45"/>
      <c r="G5" s="45"/>
      <c r="H5" s="45"/>
      <c r="I5" s="45"/>
    </row>
    <row r="6" spans="1:9" x14ac:dyDescent="0.25">
      <c r="B6" s="63">
        <v>1</v>
      </c>
      <c r="C6"/>
      <c r="D6"/>
      <c r="E6"/>
      <c r="F6"/>
      <c r="G6"/>
      <c r="H6"/>
      <c r="I6"/>
    </row>
    <row r="7" spans="1:9" ht="21" x14ac:dyDescent="0.35">
      <c r="A7" s="9" t="s">
        <v>184</v>
      </c>
      <c r="C7"/>
      <c r="D7"/>
      <c r="E7"/>
      <c r="F7"/>
      <c r="G7"/>
      <c r="H7"/>
      <c r="I7"/>
    </row>
    <row r="8" spans="1:9" hidden="1" x14ac:dyDescent="0.25">
      <c r="A8" s="6" t="e">
        <f>#REF!/#REF!*100</f>
        <v>#REF!</v>
      </c>
      <c r="C8"/>
      <c r="D8"/>
      <c r="E8"/>
      <c r="F8"/>
      <c r="G8"/>
      <c r="H8"/>
      <c r="I8"/>
    </row>
    <row r="9" spans="1:9" ht="26.25" x14ac:dyDescent="0.4">
      <c r="A9" s="8">
        <f>IF(B6=1,2,0)</f>
        <v>2</v>
      </c>
      <c r="C9"/>
      <c r="D9"/>
      <c r="E9"/>
      <c r="F9"/>
      <c r="G9"/>
      <c r="H9"/>
      <c r="I9"/>
    </row>
    <row r="11" spans="1:9" s="2" customFormat="1" ht="21" x14ac:dyDescent="0.35">
      <c r="A11" s="17" t="s">
        <v>194</v>
      </c>
      <c r="B11" s="17"/>
      <c r="C11" s="46"/>
      <c r="D11" s="65" t="s">
        <v>201</v>
      </c>
      <c r="E11" s="65"/>
      <c r="F11" s="46"/>
      <c r="G11" s="46"/>
      <c r="H11" s="46"/>
      <c r="I11" s="46"/>
    </row>
    <row r="12" spans="1:9" ht="18.75" x14ac:dyDescent="0.3">
      <c r="D12" s="66"/>
      <c r="E12" s="66"/>
    </row>
    <row r="14" spans="1:9" s="54" customFormat="1" ht="18.75" x14ac:dyDescent="0.3">
      <c r="C14" s="55"/>
      <c r="D14" s="67"/>
      <c r="E14" s="67"/>
      <c r="F14" s="55"/>
      <c r="G14" s="55"/>
      <c r="H14" s="55"/>
      <c r="I14" s="55"/>
    </row>
    <row r="15" spans="1:9" x14ac:dyDescent="0.25">
      <c r="A15" t="s">
        <v>252</v>
      </c>
    </row>
    <row r="17" spans="1:9" x14ac:dyDescent="0.25">
      <c r="A17" s="72" t="s">
        <v>219</v>
      </c>
      <c r="B17" s="72"/>
      <c r="C17" s="72"/>
      <c r="D17" s="72"/>
      <c r="E17" s="72"/>
      <c r="F17" s="72"/>
      <c r="G17" s="72"/>
      <c r="H17" s="72"/>
      <c r="I17" s="72"/>
    </row>
    <row r="18" spans="1:9" ht="33.75" customHeight="1" x14ac:dyDescent="0.25">
      <c r="A18" s="72"/>
      <c r="B18" s="72"/>
      <c r="C18" s="72"/>
      <c r="D18" s="72"/>
      <c r="E18" s="72"/>
      <c r="F18" s="72"/>
      <c r="G18" s="72"/>
      <c r="H18" s="72"/>
      <c r="I18" s="72"/>
    </row>
    <row r="19" spans="1:9" ht="15.75" thickBot="1" x14ac:dyDescent="0.3">
      <c r="A19" s="47"/>
      <c r="C19"/>
    </row>
    <row r="20" spans="1:9" ht="48" thickBot="1" x14ac:dyDescent="0.3">
      <c r="A20" s="48" t="s">
        <v>220</v>
      </c>
      <c r="B20" s="49" t="s">
        <v>221</v>
      </c>
      <c r="C20" s="49" t="s">
        <v>222</v>
      </c>
    </row>
    <row r="21" spans="1:9" ht="71.25" customHeight="1" x14ac:dyDescent="0.25">
      <c r="A21" s="68" t="s">
        <v>223</v>
      </c>
      <c r="B21" s="50" t="s">
        <v>224</v>
      </c>
      <c r="C21" s="70" t="s">
        <v>226</v>
      </c>
    </row>
    <row r="22" spans="1:9" ht="89.25" customHeight="1" thickBot="1" x14ac:dyDescent="0.3">
      <c r="A22" s="69"/>
      <c r="B22" s="51" t="s">
        <v>225</v>
      </c>
      <c r="C22" s="71"/>
    </row>
    <row r="23" spans="1:9" ht="141" customHeight="1" thickBot="1" x14ac:dyDescent="0.3">
      <c r="A23" s="52" t="s">
        <v>227</v>
      </c>
      <c r="B23" s="51" t="s">
        <v>228</v>
      </c>
      <c r="C23" s="53" t="s">
        <v>229</v>
      </c>
    </row>
    <row r="24" spans="1:9" ht="268.5" customHeight="1" thickBot="1" x14ac:dyDescent="0.3">
      <c r="A24" s="52" t="s">
        <v>230</v>
      </c>
      <c r="B24" s="51" t="s">
        <v>231</v>
      </c>
      <c r="C24" s="53" t="s">
        <v>232</v>
      </c>
    </row>
    <row r="25" spans="1:9" ht="243" customHeight="1" thickBot="1" x14ac:dyDescent="0.3">
      <c r="A25" s="52" t="s">
        <v>233</v>
      </c>
      <c r="B25" s="51" t="s">
        <v>228</v>
      </c>
      <c r="C25" s="53" t="s">
        <v>234</v>
      </c>
    </row>
    <row r="26" spans="1:9" ht="142.5" thickBot="1" x14ac:dyDescent="0.3">
      <c r="A26" s="52" t="s">
        <v>235</v>
      </c>
      <c r="B26" s="51" t="s">
        <v>236</v>
      </c>
      <c r="C26" s="53" t="s">
        <v>237</v>
      </c>
    </row>
    <row r="27" spans="1:9" ht="47.25" x14ac:dyDescent="0.25">
      <c r="A27" s="68" t="s">
        <v>238</v>
      </c>
      <c r="B27" s="50" t="s">
        <v>239</v>
      </c>
      <c r="C27" s="70" t="s">
        <v>241</v>
      </c>
    </row>
    <row r="28" spans="1:9" ht="16.5" thickBot="1" x14ac:dyDescent="0.3">
      <c r="A28" s="69"/>
      <c r="B28" s="51" t="s">
        <v>240</v>
      </c>
      <c r="C28" s="71"/>
    </row>
    <row r="29" spans="1:9" ht="162" customHeight="1" thickBot="1" x14ac:dyDescent="0.3">
      <c r="A29" s="52" t="s">
        <v>242</v>
      </c>
      <c r="B29" s="51" t="s">
        <v>243</v>
      </c>
      <c r="C29" s="53" t="s">
        <v>244</v>
      </c>
    </row>
    <row r="30" spans="1:9" ht="222" customHeight="1" thickBot="1" x14ac:dyDescent="0.3">
      <c r="A30" s="52" t="s">
        <v>245</v>
      </c>
      <c r="B30" s="51" t="s">
        <v>246</v>
      </c>
      <c r="C30" s="53" t="s">
        <v>247</v>
      </c>
    </row>
    <row r="31" spans="1:9" ht="122.25" customHeight="1" x14ac:dyDescent="0.25">
      <c r="A31" s="68" t="s">
        <v>248</v>
      </c>
      <c r="B31" s="50" t="s">
        <v>239</v>
      </c>
      <c r="C31" s="70" t="s">
        <v>249</v>
      </c>
    </row>
    <row r="32" spans="1:9" ht="16.5" thickBot="1" x14ac:dyDescent="0.3">
      <c r="A32" s="69"/>
      <c r="B32" s="51" t="s">
        <v>240</v>
      </c>
      <c r="C32" s="71"/>
    </row>
    <row r="33" spans="1:3" ht="174.75" customHeight="1" thickBot="1" x14ac:dyDescent="0.3">
      <c r="A33" s="52" t="s">
        <v>250</v>
      </c>
      <c r="B33" s="51" t="s">
        <v>236</v>
      </c>
      <c r="C33" s="53" t="s">
        <v>251</v>
      </c>
    </row>
  </sheetData>
  <sheetProtection password="C49F" sheet="1" formatCells="0" formatColumns="0" formatRows="0" insertColumns="0" insertRows="0" insertHyperlinks="0" deleteColumns="0" deleteRows="0" sort="0" autoFilter="0" pivotTables="0"/>
  <mergeCells count="10">
    <mergeCell ref="A27:A28"/>
    <mergeCell ref="C27:C28"/>
    <mergeCell ref="A31:A32"/>
    <mergeCell ref="C31:C32"/>
    <mergeCell ref="A17:I18"/>
    <mergeCell ref="D11:E11"/>
    <mergeCell ref="D12:E12"/>
    <mergeCell ref="D14:E14"/>
    <mergeCell ref="A21:A22"/>
    <mergeCell ref="C21:C2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Лист2!$D$5:$D$173</xm:f>
          </x14:formula1>
          <xm:sqref>A5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A4" sqref="A4"/>
    </sheetView>
  </sheetViews>
  <sheetFormatPr defaultRowHeight="15" x14ac:dyDescent="0.25"/>
  <cols>
    <col min="1" max="1" width="50.85546875" customWidth="1"/>
    <col min="2" max="2" width="12.85546875" customWidth="1"/>
  </cols>
  <sheetData>
    <row r="1" spans="1:9" x14ac:dyDescent="0.25">
      <c r="A1" s="1" t="s">
        <v>0</v>
      </c>
    </row>
    <row r="2" spans="1:9" s="32" customFormat="1" ht="18.75" x14ac:dyDescent="0.3">
      <c r="A2" s="31" t="s">
        <v>199</v>
      </c>
    </row>
    <row r="3" spans="1:9" s="3" customFormat="1" ht="43.5" customHeight="1" x14ac:dyDescent="0.3">
      <c r="A3" s="73" t="s">
        <v>287</v>
      </c>
      <c r="B3" s="73"/>
      <c r="C3" s="73"/>
      <c r="D3" s="73"/>
      <c r="E3" s="73"/>
      <c r="F3" s="73"/>
      <c r="G3" s="73"/>
      <c r="H3" s="73"/>
      <c r="I3" s="73"/>
    </row>
    <row r="4" spans="1:9" ht="60" x14ac:dyDescent="0.3">
      <c r="A4" s="40" t="s">
        <v>93</v>
      </c>
      <c r="B4" s="10" t="s">
        <v>253</v>
      </c>
    </row>
    <row r="5" spans="1:9" x14ac:dyDescent="0.25">
      <c r="B5" s="63">
        <v>1</v>
      </c>
    </row>
    <row r="6" spans="1:9" ht="21" x14ac:dyDescent="0.35">
      <c r="A6" s="9" t="s">
        <v>184</v>
      </c>
    </row>
    <row r="7" spans="1:9" hidden="1" x14ac:dyDescent="0.25">
      <c r="A7" s="6" t="e">
        <f>#REF!/#REF!*100</f>
        <v>#REF!</v>
      </c>
    </row>
    <row r="8" spans="1:9" ht="26.25" x14ac:dyDescent="0.4">
      <c r="A8" s="8">
        <f>IF(B5=1,2,0)</f>
        <v>2</v>
      </c>
    </row>
    <row r="10" spans="1:9" s="2" customFormat="1" ht="21" x14ac:dyDescent="0.35">
      <c r="A10" s="17" t="s">
        <v>194</v>
      </c>
      <c r="B10" s="17"/>
      <c r="D10" s="65" t="s">
        <v>201</v>
      </c>
      <c r="E10" s="65"/>
    </row>
  </sheetData>
  <sheetProtection password="C49F" sheet="1" formatCells="0" formatColumns="0" formatRows="0" insertColumns="0" insertRows="0" insertHyperlinks="0" deleteColumns="0" deleteRows="0" sort="0" autoFilter="0" pivotTables="0"/>
  <mergeCells count="2">
    <mergeCell ref="D10:E10"/>
    <mergeCell ref="A3:I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Лист2!$D$5:$D$173</xm:f>
          </x14:formula1>
          <xm:sqref>A4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5" sqref="A5"/>
    </sheetView>
  </sheetViews>
  <sheetFormatPr defaultRowHeight="15" x14ac:dyDescent="0.25"/>
  <cols>
    <col min="1" max="1" width="50.85546875" customWidth="1"/>
    <col min="2" max="3" width="15.85546875" customWidth="1"/>
  </cols>
  <sheetData>
    <row r="1" spans="1:9" x14ac:dyDescent="0.25">
      <c r="A1" s="1" t="s">
        <v>0</v>
      </c>
    </row>
    <row r="2" spans="1:9" s="32" customFormat="1" ht="18.75" x14ac:dyDescent="0.3">
      <c r="A2" s="31" t="s">
        <v>199</v>
      </c>
    </row>
    <row r="3" spans="1:9" s="32" customFormat="1" ht="18.75" x14ac:dyDescent="0.3">
      <c r="A3" s="11" t="s">
        <v>288</v>
      </c>
      <c r="C3" s="43"/>
      <c r="D3" s="43"/>
      <c r="E3" s="43"/>
      <c r="F3" s="43"/>
      <c r="G3" s="43"/>
      <c r="H3" s="43"/>
      <c r="I3" s="43"/>
    </row>
    <row r="4" spans="1:9" s="3" customFormat="1" ht="18.75" x14ac:dyDescent="0.3">
      <c r="A4" s="11"/>
    </row>
    <row r="5" spans="1:9" ht="150" x14ac:dyDescent="0.35">
      <c r="A5" s="34" t="s">
        <v>13</v>
      </c>
      <c r="B5" s="10" t="s">
        <v>190</v>
      </c>
      <c r="C5" s="10" t="s">
        <v>192</v>
      </c>
    </row>
    <row r="6" spans="1:9" x14ac:dyDescent="0.25">
      <c r="A6" s="61"/>
      <c r="B6" s="14">
        <v>0</v>
      </c>
      <c r="C6" s="14">
        <v>0</v>
      </c>
    </row>
    <row r="8" spans="1:9" ht="21" x14ac:dyDescent="0.35">
      <c r="A8" s="9" t="s">
        <v>184</v>
      </c>
    </row>
    <row r="9" spans="1:9" ht="26.25" x14ac:dyDescent="0.4">
      <c r="A9" s="16" t="e">
        <f>B6/C6*10</f>
        <v>#DIV/0!</v>
      </c>
    </row>
    <row r="11" spans="1:9" s="2" customFormat="1" ht="21" x14ac:dyDescent="0.35">
      <c r="A11" s="17" t="s">
        <v>194</v>
      </c>
      <c r="B11" s="17"/>
      <c r="D11" s="65" t="s">
        <v>195</v>
      </c>
      <c r="E11" s="65"/>
    </row>
  </sheetData>
  <sheetProtection password="C49F" sheet="1" objects="1" scenarios="1"/>
  <mergeCells count="1">
    <mergeCell ref="D11:E1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[1]Лист2!#REF!</xm:f>
          </x14:formula1>
          <xm:sqref>A5:A6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A4" sqref="A4"/>
    </sheetView>
  </sheetViews>
  <sheetFormatPr defaultRowHeight="15" x14ac:dyDescent="0.25"/>
  <cols>
    <col min="1" max="1" width="50.85546875" customWidth="1"/>
    <col min="2" max="2" width="14.5703125" customWidth="1"/>
    <col min="3" max="3" width="13.5703125" customWidth="1"/>
    <col min="8" max="8" width="59" customWidth="1"/>
  </cols>
  <sheetData>
    <row r="1" spans="1:8" x14ac:dyDescent="0.25">
      <c r="A1" s="1" t="s">
        <v>0</v>
      </c>
    </row>
    <row r="2" spans="1:8" s="32" customFormat="1" ht="18.75" x14ac:dyDescent="0.3">
      <c r="A2" s="31" t="s">
        <v>254</v>
      </c>
    </row>
    <row r="3" spans="1:8" s="3" customFormat="1" ht="18.75" x14ac:dyDescent="0.3">
      <c r="A3" s="11" t="s">
        <v>255</v>
      </c>
    </row>
    <row r="4" spans="1:8" ht="60" x14ac:dyDescent="0.35">
      <c r="A4" s="57" t="s">
        <v>93</v>
      </c>
      <c r="B4" s="58" t="s">
        <v>256</v>
      </c>
      <c r="C4" s="58" t="s">
        <v>275</v>
      </c>
      <c r="H4" s="41"/>
    </row>
    <row r="5" spans="1:8" x14ac:dyDescent="0.25">
      <c r="A5" s="60" t="s">
        <v>257</v>
      </c>
      <c r="B5" s="64">
        <v>1</v>
      </c>
      <c r="C5" s="64">
        <v>1</v>
      </c>
      <c r="H5" s="56"/>
    </row>
    <row r="6" spans="1:8" x14ac:dyDescent="0.25">
      <c r="A6" s="60" t="s">
        <v>258</v>
      </c>
      <c r="B6" s="64">
        <v>0</v>
      </c>
      <c r="C6" s="64">
        <v>0</v>
      </c>
      <c r="H6" s="56"/>
    </row>
    <row r="7" spans="1:8" x14ac:dyDescent="0.25">
      <c r="A7" s="60" t="s">
        <v>259</v>
      </c>
      <c r="B7" s="64">
        <v>1</v>
      </c>
      <c r="C7" s="64">
        <v>1</v>
      </c>
      <c r="H7" s="56"/>
    </row>
    <row r="8" spans="1:8" x14ac:dyDescent="0.25">
      <c r="A8" s="60" t="s">
        <v>260</v>
      </c>
      <c r="B8" s="64">
        <v>1</v>
      </c>
      <c r="C8" s="64">
        <v>1</v>
      </c>
      <c r="H8" s="56"/>
    </row>
    <row r="9" spans="1:8" x14ac:dyDescent="0.25">
      <c r="A9" s="60" t="s">
        <v>261</v>
      </c>
      <c r="B9" s="64">
        <v>1</v>
      </c>
      <c r="C9" s="64">
        <v>1</v>
      </c>
      <c r="H9" s="56"/>
    </row>
    <row r="10" spans="1:8" x14ac:dyDescent="0.25">
      <c r="A10" s="60" t="s">
        <v>262</v>
      </c>
      <c r="B10" s="64">
        <v>1</v>
      </c>
      <c r="C10" s="64">
        <v>1</v>
      </c>
      <c r="H10" s="56"/>
    </row>
    <row r="11" spans="1:8" x14ac:dyDescent="0.25">
      <c r="A11" s="60" t="s">
        <v>263</v>
      </c>
      <c r="B11" s="64">
        <v>1</v>
      </c>
      <c r="C11" s="64">
        <v>1</v>
      </c>
      <c r="H11" s="56"/>
    </row>
    <row r="12" spans="1:8" x14ac:dyDescent="0.25">
      <c r="A12" s="60" t="s">
        <v>264</v>
      </c>
      <c r="B12" s="64">
        <v>0</v>
      </c>
      <c r="C12" s="64">
        <v>0</v>
      </c>
      <c r="H12" s="56"/>
    </row>
    <row r="13" spans="1:8" x14ac:dyDescent="0.25">
      <c r="A13" s="60" t="s">
        <v>265</v>
      </c>
      <c r="B13" s="64">
        <v>1</v>
      </c>
      <c r="C13" s="64">
        <v>0</v>
      </c>
      <c r="H13" s="56"/>
    </row>
    <row r="14" spans="1:8" x14ac:dyDescent="0.25">
      <c r="A14" s="60" t="s">
        <v>266</v>
      </c>
      <c r="B14" s="64">
        <v>1</v>
      </c>
      <c r="C14" s="64">
        <v>1</v>
      </c>
      <c r="H14" s="56"/>
    </row>
    <row r="15" spans="1:8" x14ac:dyDescent="0.25">
      <c r="A15" s="60" t="s">
        <v>267</v>
      </c>
      <c r="B15" s="64">
        <v>0</v>
      </c>
      <c r="C15" s="64">
        <v>0</v>
      </c>
      <c r="H15" s="56"/>
    </row>
    <row r="16" spans="1:8" x14ac:dyDescent="0.25">
      <c r="A16" s="60" t="s">
        <v>268</v>
      </c>
      <c r="B16" s="64">
        <v>1</v>
      </c>
      <c r="C16" s="64">
        <v>1</v>
      </c>
      <c r="H16" s="56"/>
    </row>
    <row r="17" spans="1:8" x14ac:dyDescent="0.25">
      <c r="A17" s="60" t="s">
        <v>269</v>
      </c>
      <c r="B17" s="64">
        <v>1</v>
      </c>
      <c r="C17" s="64">
        <v>0</v>
      </c>
      <c r="H17" s="56"/>
    </row>
    <row r="18" spans="1:8" x14ac:dyDescent="0.25">
      <c r="A18" s="60" t="s">
        <v>270</v>
      </c>
      <c r="B18" s="64">
        <v>1</v>
      </c>
      <c r="C18" s="64">
        <v>1</v>
      </c>
      <c r="H18" s="56"/>
    </row>
    <row r="19" spans="1:8" x14ac:dyDescent="0.25">
      <c r="A19" s="60" t="s">
        <v>271</v>
      </c>
      <c r="B19" s="12">
        <v>1</v>
      </c>
      <c r="C19" s="12">
        <v>0</v>
      </c>
      <c r="H19" s="56"/>
    </row>
    <row r="20" spans="1:8" x14ac:dyDescent="0.25">
      <c r="A20" s="60" t="s">
        <v>272</v>
      </c>
      <c r="B20" s="12">
        <v>1</v>
      </c>
      <c r="C20" s="12">
        <v>1</v>
      </c>
      <c r="H20" s="56"/>
    </row>
    <row r="21" spans="1:8" x14ac:dyDescent="0.25">
      <c r="A21" s="60" t="s">
        <v>273</v>
      </c>
      <c r="B21" s="12">
        <v>0</v>
      </c>
      <c r="C21" s="12">
        <v>0</v>
      </c>
      <c r="H21" s="56"/>
    </row>
    <row r="22" spans="1:8" x14ac:dyDescent="0.25">
      <c r="A22" s="60" t="s">
        <v>274</v>
      </c>
      <c r="B22" s="12">
        <v>0</v>
      </c>
      <c r="C22" s="12">
        <v>0</v>
      </c>
      <c r="H22" s="56"/>
    </row>
    <row r="23" spans="1:8" x14ac:dyDescent="0.25">
      <c r="A23" s="59"/>
      <c r="B23" s="62"/>
      <c r="C23" s="62"/>
      <c r="H23" s="41"/>
    </row>
    <row r="24" spans="1:8" x14ac:dyDescent="0.25">
      <c r="A24" s="4"/>
      <c r="B24" s="12"/>
      <c r="C24" s="12"/>
      <c r="H24" s="41"/>
    </row>
    <row r="25" spans="1:8" x14ac:dyDescent="0.25">
      <c r="A25" s="4"/>
      <c r="B25" s="12"/>
      <c r="C25" s="12"/>
    </row>
    <row r="26" spans="1:8" x14ac:dyDescent="0.25">
      <c r="A26" s="4"/>
      <c r="B26" s="12"/>
      <c r="C26" s="12"/>
    </row>
    <row r="27" spans="1:8" x14ac:dyDescent="0.25">
      <c r="A27" s="5" t="s">
        <v>181</v>
      </c>
      <c r="B27" s="37">
        <f>SUM(B5:B26)</f>
        <v>13</v>
      </c>
      <c r="C27" s="37">
        <f>SUM(C5:C26)</f>
        <v>10</v>
      </c>
    </row>
    <row r="29" spans="1:8" ht="21" x14ac:dyDescent="0.35">
      <c r="A29" s="9" t="s">
        <v>184</v>
      </c>
    </row>
    <row r="30" spans="1:8" ht="26.25" x14ac:dyDescent="0.4">
      <c r="A30" s="8">
        <f>C27/B27*10</f>
        <v>7.6923076923076925</v>
      </c>
    </row>
    <row r="32" spans="1:8" s="2" customFormat="1" ht="21" x14ac:dyDescent="0.35">
      <c r="A32" s="17" t="s">
        <v>194</v>
      </c>
      <c r="B32" s="17"/>
      <c r="D32" s="65" t="s">
        <v>193</v>
      </c>
      <c r="E32" s="65"/>
    </row>
  </sheetData>
  <sheetProtection password="C49F" sheet="1" formatCells="0" formatColumns="0" formatRows="0" insertColumns="0" insertRows="0" insertHyperlinks="0" deleteColumns="0" deleteRows="0" sort="0" autoFilter="0" pivotTables="0"/>
  <mergeCells count="1">
    <mergeCell ref="D32:E3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Лист2!$D$5:$D$173</xm:f>
          </x14:formula1>
          <xm:sqref>A4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1. Достоверность резултатов ВПР</vt:lpstr>
      <vt:lpstr>2. Наблюдение</vt:lpstr>
      <vt:lpstr>3. Проверка ВПР</vt:lpstr>
      <vt:lpstr>4. Мероприятия подходы</vt:lpstr>
      <vt:lpstr>5. Мероприятия анализ</vt:lpstr>
      <vt:lpstr>6. Позитив</vt:lpstr>
      <vt:lpstr>7. Корреляция</vt:lpstr>
      <vt:lpstr>8. Медалисты</vt:lpstr>
      <vt:lpstr>9. Олимпиады наблюдение</vt:lpstr>
      <vt:lpstr>10. Олимпиада проверка</vt:lpstr>
      <vt:lpstr>11. Апелляции</vt:lpstr>
      <vt:lpstr>12. Апелляции1</vt:lpstr>
      <vt:lpstr>Всего баллов за мониторинг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2021-03-29T03:42:06Z</cp:lastPrinted>
  <dcterms:created xsi:type="dcterms:W3CDTF">2021-03-29T02:51:40Z</dcterms:created>
  <dcterms:modified xsi:type="dcterms:W3CDTF">2021-11-17T04:56:22Z</dcterms:modified>
</cp:coreProperties>
</file>