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 activeTab="5"/>
  </bookViews>
  <sheets>
    <sheet name="11-18" sheetId="27" r:id="rId1"/>
    <sheet name="1" sheetId="5" r:id="rId2"/>
    <sheet name="2" sheetId="24" r:id="rId3"/>
    <sheet name="3" sheetId="13" r:id="rId4"/>
    <sheet name="4" sheetId="25" r:id="rId5"/>
    <sheet name="5" sheetId="26" r:id="rId6"/>
    <sheet name="6" sheetId="23" r:id="rId7"/>
    <sheet name="7" sheetId="20" r:id="rId8"/>
    <sheet name="8" sheetId="16" r:id="rId9"/>
    <sheet name="9" sheetId="18" r:id="rId10"/>
    <sheet name="10" sheetId="17" r:id="rId11"/>
    <sheet name="11" sheetId="19" r:id="rId12"/>
    <sheet name="12" sheetId="15" r:id="rId13"/>
    <sheet name="Лист1" sheetId="22" r:id="rId14"/>
  </sheets>
  <definedNames>
    <definedName name="_xlnm.Print_Area" localSheetId="4">'4'!$A$1:$D$29</definedName>
    <definedName name="_xlnm.Print_Area" localSheetId="9">'9'!$A$1:$D$21</definedName>
  </definedNames>
  <calcPr calcId="144525"/>
</workbook>
</file>

<file path=xl/calcChain.xml><?xml version="1.0" encoding="utf-8"?>
<calcChain xmlns="http://schemas.openxmlformats.org/spreadsheetml/2006/main">
  <c r="D10" i="26" l="1"/>
  <c r="D9" i="26"/>
  <c r="D8" i="26"/>
  <c r="D7" i="26"/>
  <c r="D6" i="26"/>
  <c r="D4" i="26"/>
  <c r="D3" i="26"/>
  <c r="B1" i="26" l="1"/>
  <c r="D22" i="26"/>
  <c r="D21" i="26"/>
  <c r="D20" i="26"/>
  <c r="D19" i="26" s="1"/>
  <c r="B1" i="24"/>
  <c r="D30" i="24"/>
  <c r="D29" i="24"/>
  <c r="D28" i="24"/>
  <c r="D27" i="24"/>
  <c r="D26" i="24"/>
  <c r="D25" i="24"/>
  <c r="D24" i="24"/>
  <c r="D23" i="24"/>
  <c r="D22" i="24"/>
  <c r="D21" i="24"/>
  <c r="D20" i="24"/>
  <c r="D19" i="24"/>
  <c r="D18" i="24"/>
  <c r="B1" i="16" l="1"/>
  <c r="D27" i="16"/>
  <c r="D26" i="16"/>
  <c r="D25" i="16"/>
  <c r="D24" i="16"/>
  <c r="D23" i="16"/>
  <c r="D22" i="16"/>
  <c r="D21" i="16"/>
  <c r="B1" i="23" l="1"/>
  <c r="B1" i="15"/>
  <c r="B1" i="17"/>
  <c r="B1" i="18"/>
  <c r="B1" i="25"/>
  <c r="B1" i="13"/>
  <c r="B1" i="5"/>
  <c r="D12" i="20"/>
  <c r="D16" i="15"/>
  <c r="B1" i="19" l="1"/>
  <c r="B1" i="20"/>
  <c r="D14" i="18"/>
  <c r="D13" i="18"/>
  <c r="D12" i="18" s="1"/>
  <c r="D21" i="17" l="1"/>
  <c r="D4" i="17"/>
  <c r="D5" i="17"/>
  <c r="D6" i="17"/>
  <c r="D7" i="17"/>
  <c r="D15" i="19"/>
  <c r="D19" i="16"/>
  <c r="D18" i="16"/>
  <c r="D17" i="16"/>
  <c r="D16" i="16"/>
  <c r="D15" i="16" s="1"/>
  <c r="D13" i="15" l="1"/>
  <c r="D12" i="15"/>
  <c r="D11" i="15" s="1"/>
  <c r="D13" i="20"/>
  <c r="Q85" i="27" l="1"/>
  <c r="P85" i="27"/>
  <c r="O85" i="27"/>
  <c r="N85" i="27"/>
  <c r="M85" i="27"/>
  <c r="L85" i="27"/>
  <c r="K85" i="27"/>
  <c r="J85" i="27"/>
  <c r="I85" i="27"/>
  <c r="H85" i="27"/>
  <c r="G85" i="27"/>
  <c r="F85" i="27"/>
  <c r="Q79" i="27"/>
  <c r="P79" i="27"/>
  <c r="O79" i="27"/>
  <c r="N79" i="27"/>
  <c r="M79" i="27"/>
  <c r="L79" i="27"/>
  <c r="K79" i="27"/>
  <c r="J79" i="27"/>
  <c r="I79" i="27"/>
  <c r="H79" i="27"/>
  <c r="G79" i="27"/>
  <c r="F79" i="27"/>
  <c r="Q72" i="27"/>
  <c r="P72" i="27"/>
  <c r="O72" i="27"/>
  <c r="N72" i="27"/>
  <c r="M72" i="27"/>
  <c r="L72" i="27"/>
  <c r="K72" i="27"/>
  <c r="J72" i="27"/>
  <c r="I72" i="27"/>
  <c r="H72" i="27"/>
  <c r="G72" i="27"/>
  <c r="F72" i="27"/>
  <c r="Q66" i="27"/>
  <c r="P66" i="27"/>
  <c r="O66" i="27"/>
  <c r="N66" i="27"/>
  <c r="M66" i="27"/>
  <c r="L66" i="27"/>
  <c r="K66" i="27"/>
  <c r="J66" i="27"/>
  <c r="I66" i="27"/>
  <c r="H66" i="27"/>
  <c r="G66" i="27"/>
  <c r="F66" i="27"/>
  <c r="Q60" i="27"/>
  <c r="P60" i="27"/>
  <c r="O60" i="27"/>
  <c r="N60" i="27"/>
  <c r="M60" i="27"/>
  <c r="L60" i="27"/>
  <c r="K60" i="27"/>
  <c r="J60" i="27"/>
  <c r="I60" i="27"/>
  <c r="H60" i="27"/>
  <c r="G60" i="27"/>
  <c r="F60" i="27"/>
  <c r="Q53" i="27"/>
  <c r="P53" i="27"/>
  <c r="O53" i="27"/>
  <c r="N53" i="27"/>
  <c r="M53" i="27"/>
  <c r="L53" i="27"/>
  <c r="K53" i="27"/>
  <c r="J53" i="27"/>
  <c r="I53" i="27"/>
  <c r="H53" i="27"/>
  <c r="G53" i="27"/>
  <c r="F53" i="27"/>
  <c r="Q47" i="27"/>
  <c r="P47" i="27"/>
  <c r="O47" i="27"/>
  <c r="N47" i="27"/>
  <c r="M47" i="27"/>
  <c r="L47" i="27"/>
  <c r="K47" i="27"/>
  <c r="J47" i="27"/>
  <c r="I47" i="27"/>
  <c r="H47" i="27"/>
  <c r="G47" i="27"/>
  <c r="F47" i="27"/>
  <c r="Q43" i="27"/>
  <c r="P43" i="27"/>
  <c r="O43" i="27"/>
  <c r="N43" i="27"/>
  <c r="M43" i="27"/>
  <c r="L43" i="27"/>
  <c r="K43" i="27"/>
  <c r="J43" i="27"/>
  <c r="I43" i="27"/>
  <c r="H43" i="27"/>
  <c r="G43" i="27"/>
  <c r="F43" i="27"/>
  <c r="Q37" i="27"/>
  <c r="P37" i="27"/>
  <c r="O37" i="27"/>
  <c r="N37" i="27"/>
  <c r="M37" i="27"/>
  <c r="L37" i="27"/>
  <c r="K37" i="27"/>
  <c r="J37" i="27"/>
  <c r="I37" i="27"/>
  <c r="H37" i="27"/>
  <c r="G37" i="27"/>
  <c r="F37" i="27"/>
  <c r="Q32" i="27"/>
  <c r="P32" i="27"/>
  <c r="O32" i="27"/>
  <c r="N32" i="27"/>
  <c r="M32" i="27"/>
  <c r="L32" i="27"/>
  <c r="K32" i="27"/>
  <c r="J32" i="27"/>
  <c r="I32" i="27"/>
  <c r="H32" i="27"/>
  <c r="G32" i="27"/>
  <c r="F32" i="27"/>
  <c r="Q26" i="27"/>
  <c r="P26" i="27"/>
  <c r="O26" i="27"/>
  <c r="N26" i="27"/>
  <c r="M26" i="27"/>
  <c r="L26" i="27"/>
  <c r="K26" i="27"/>
  <c r="J26" i="27"/>
  <c r="I26" i="27"/>
  <c r="H26" i="27"/>
  <c r="G26" i="27"/>
  <c r="F26" i="27"/>
  <c r="Q19" i="27"/>
  <c r="P19" i="27"/>
  <c r="O19" i="27"/>
  <c r="N19" i="27"/>
  <c r="M19" i="27"/>
  <c r="L19" i="27"/>
  <c r="K19" i="27"/>
  <c r="J19" i="27"/>
  <c r="I19" i="27"/>
  <c r="H19" i="27"/>
  <c r="G19" i="27"/>
  <c r="F19" i="27"/>
  <c r="D26" i="25" l="1"/>
  <c r="D19" i="17"/>
  <c r="D18" i="17"/>
  <c r="D17" i="17"/>
  <c r="D16" i="17"/>
  <c r="D15" i="17"/>
  <c r="D5" i="20"/>
  <c r="D6" i="20"/>
  <c r="D7" i="20"/>
  <c r="D8" i="20"/>
  <c r="D9" i="20"/>
  <c r="D4" i="20"/>
  <c r="D3" i="20" s="1"/>
  <c r="D11" i="18"/>
  <c r="D10" i="18"/>
  <c r="D9" i="18"/>
  <c r="D7" i="18"/>
  <c r="D5" i="18"/>
  <c r="D4" i="18"/>
  <c r="D3" i="18" l="1"/>
  <c r="D6" i="18"/>
  <c r="D24" i="25" l="1"/>
  <c r="D23" i="25"/>
  <c r="D22" i="25"/>
  <c r="D21" i="25"/>
  <c r="D20" i="25"/>
  <c r="D22" i="13"/>
  <c r="D19" i="13"/>
  <c r="D18" i="13"/>
  <c r="D17" i="13"/>
  <c r="D16" i="13" s="1"/>
  <c r="D14" i="13"/>
  <c r="D13" i="13"/>
  <c r="D12" i="13"/>
  <c r="D11" i="13"/>
  <c r="D10" i="13"/>
  <c r="D9" i="13"/>
  <c r="D8" i="13"/>
  <c r="D7" i="13"/>
  <c r="D6" i="13"/>
  <c r="D5" i="13"/>
  <c r="D4" i="13"/>
  <c r="D3" i="13"/>
  <c r="D12" i="17" l="1"/>
  <c r="D12" i="16"/>
  <c r="D11" i="16"/>
  <c r="D10" i="16"/>
  <c r="D9" i="16" s="1"/>
  <c r="D6" i="24" l="1"/>
  <c r="D7" i="24"/>
  <c r="D8" i="24"/>
  <c r="D9" i="24"/>
  <c r="D10" i="24"/>
  <c r="D11" i="24"/>
  <c r="D6" i="5"/>
  <c r="D7" i="5"/>
  <c r="D11" i="19"/>
  <c r="D10" i="19"/>
  <c r="D9" i="19" l="1"/>
  <c r="D12" i="19"/>
  <c r="D8" i="19"/>
  <c r="D7" i="19"/>
  <c r="D6" i="19"/>
  <c r="D5" i="19"/>
  <c r="D4" i="19"/>
  <c r="D13" i="17"/>
  <c r="D11" i="17"/>
  <c r="D10" i="17"/>
  <c r="D9" i="17"/>
  <c r="D8" i="17"/>
  <c r="D8" i="16"/>
  <c r="D7" i="16"/>
  <c r="D6" i="16"/>
  <c r="D5" i="16"/>
  <c r="D4" i="16"/>
  <c r="D3" i="17" l="1"/>
  <c r="D3" i="16"/>
  <c r="D3" i="19"/>
  <c r="D9" i="15"/>
  <c r="D8" i="15"/>
  <c r="D7" i="15"/>
  <c r="D6" i="15"/>
  <c r="D5" i="15"/>
  <c r="D13" i="26"/>
  <c r="D16" i="26"/>
  <c r="D15" i="26"/>
  <c r="D14" i="26"/>
  <c r="D4" i="15" l="1"/>
  <c r="D12" i="26"/>
  <c r="D19" i="25" l="1"/>
  <c r="D17" i="25"/>
  <c r="D16" i="25"/>
  <c r="D15" i="25"/>
  <c r="D13" i="25"/>
  <c r="D12" i="25"/>
  <c r="D11" i="25"/>
  <c r="D10" i="25"/>
  <c r="D9" i="25"/>
  <c r="D8" i="25"/>
  <c r="D7" i="25"/>
  <c r="D6" i="25"/>
  <c r="D5" i="25"/>
  <c r="D4" i="25"/>
  <c r="D14" i="24"/>
  <c r="D13" i="24"/>
  <c r="D5" i="24"/>
  <c r="D4" i="24" s="1"/>
  <c r="D12" i="23"/>
  <c r="D11" i="23"/>
  <c r="D10" i="23"/>
  <c r="D12" i="24" l="1"/>
  <c r="D14" i="25"/>
  <c r="D3" i="25"/>
  <c r="D9" i="23" l="1"/>
  <c r="D8" i="23"/>
  <c r="D7" i="23"/>
  <c r="D6" i="23"/>
  <c r="D5" i="23"/>
  <c r="D4" i="23"/>
  <c r="D3" i="23" l="1"/>
  <c r="D8" i="5"/>
  <c r="D5" i="5" s="1"/>
  <c r="D9" i="5"/>
  <c r="D4" i="5"/>
  <c r="D3" i="5" s="1"/>
  <c r="A1" i="22" s="1"/>
  <c r="B1" i="22" l="1"/>
</calcChain>
</file>

<file path=xl/sharedStrings.xml><?xml version="1.0" encoding="utf-8"?>
<sst xmlns="http://schemas.openxmlformats.org/spreadsheetml/2006/main" count="409" uniqueCount="177">
  <si>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</si>
  <si>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</si>
  <si>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</si>
  <si>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</si>
  <si>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</si>
  <si>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</si>
  <si>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</si>
  <si>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</si>
  <si>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</si>
  <si>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</si>
  <si>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</si>
  <si>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</si>
  <si>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</si>
  <si>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</si>
  <si>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</si>
  <si>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Fe</t>
  </si>
  <si>
    <t>1 день</t>
  </si>
  <si>
    <t>2 день</t>
  </si>
  <si>
    <t>3 день</t>
  </si>
  <si>
    <t>4 день</t>
  </si>
  <si>
    <t>5 день</t>
  </si>
  <si>
    <t>Чай с лимоном</t>
  </si>
  <si>
    <t>6 день</t>
  </si>
  <si>
    <t>8 день</t>
  </si>
  <si>
    <t>10 день</t>
  </si>
  <si>
    <t>11 день</t>
  </si>
  <si>
    <t>12 день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</si>
  <si>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</si>
  <si>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</si>
  <si>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</si>
  <si>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 xml:space="preserve">Сок натуральный </t>
  </si>
  <si>
    <t>Хлеб пшеничный</t>
  </si>
  <si>
    <t xml:space="preserve">Гуляш из говядины </t>
  </si>
  <si>
    <t>7 день</t>
  </si>
  <si>
    <t>9 день</t>
  </si>
  <si>
    <t>Котлеты рыбные</t>
  </si>
  <si>
    <t>Сосиски, сардельки, колбаса отварные</t>
  </si>
  <si>
    <t>Каша гречневая рассыпчатая</t>
  </si>
  <si>
    <t xml:space="preserve">Картофельное пюре </t>
  </si>
  <si>
    <t xml:space="preserve">Макаронные изделия отварные </t>
  </si>
  <si>
    <t xml:space="preserve">Сыр порционный </t>
  </si>
  <si>
    <t>Йогурт</t>
  </si>
  <si>
    <t xml:space="preserve">масло слив </t>
  </si>
  <si>
    <t>молоко</t>
  </si>
  <si>
    <t>гр</t>
  </si>
  <si>
    <t>цена</t>
  </si>
  <si>
    <t>сумма</t>
  </si>
  <si>
    <t>Сок натуральный 2 литр</t>
  </si>
  <si>
    <t>Масло растительное Злато</t>
  </si>
  <si>
    <t>сахар</t>
  </si>
  <si>
    <t>свекла</t>
  </si>
  <si>
    <t>капуста</t>
  </si>
  <si>
    <t>картофель</t>
  </si>
  <si>
    <t>морковь</t>
  </si>
  <si>
    <t>петрушка</t>
  </si>
  <si>
    <t>лук</t>
  </si>
  <si>
    <t xml:space="preserve">лимонная кислота </t>
  </si>
  <si>
    <t>сметана</t>
  </si>
  <si>
    <t>вода</t>
  </si>
  <si>
    <t>сметана 15%</t>
  </si>
  <si>
    <t>тефтели из говядины</t>
  </si>
  <si>
    <t>говядина</t>
  </si>
  <si>
    <t>хлеб</t>
  </si>
  <si>
    <t xml:space="preserve">вода </t>
  </si>
  <si>
    <t>масло слив</t>
  </si>
  <si>
    <t>мука</t>
  </si>
  <si>
    <t>гуляш из говядины</t>
  </si>
  <si>
    <t xml:space="preserve">говядина </t>
  </si>
  <si>
    <t>томатное пюре САВА</t>
  </si>
  <si>
    <t>компот из сухофруктов</t>
  </si>
  <si>
    <t xml:space="preserve">сухофрукты </t>
  </si>
  <si>
    <t>масло раст</t>
  </si>
  <si>
    <t>рыбные котлеты</t>
  </si>
  <si>
    <t>яйцо</t>
  </si>
  <si>
    <t>минтай Крабозаводск</t>
  </si>
  <si>
    <t>каша Гречневая</t>
  </si>
  <si>
    <t>крупа гречка</t>
  </si>
  <si>
    <t>чай с сахаром</t>
  </si>
  <si>
    <t>чай заварка</t>
  </si>
  <si>
    <t>чай заварка Акбар 100г Классическая серия чай</t>
  </si>
  <si>
    <t>рис</t>
  </si>
  <si>
    <t>запеканка</t>
  </si>
  <si>
    <t>творог</t>
  </si>
  <si>
    <t>крупа манная</t>
  </si>
  <si>
    <t>мука пшен</t>
  </si>
  <si>
    <t>яйца</t>
  </si>
  <si>
    <t>ванилин</t>
  </si>
  <si>
    <t>сухари</t>
  </si>
  <si>
    <t>сосиски сардельки колбаса</t>
  </si>
  <si>
    <t>макароны отварные</t>
  </si>
  <si>
    <t>макароны</t>
  </si>
  <si>
    <t>кисель</t>
  </si>
  <si>
    <t>концентрат киселя</t>
  </si>
  <si>
    <t>молок</t>
  </si>
  <si>
    <t>сыр пор</t>
  </si>
  <si>
    <t>лимон</t>
  </si>
  <si>
    <t>Компот из смеси сухофруктов (С-витаминизация)</t>
  </si>
  <si>
    <t>Кисель из концентрата плодового или ягодного (С-витаминизация)</t>
  </si>
  <si>
    <t xml:space="preserve">Чай с лимоном </t>
  </si>
  <si>
    <t>Итого:</t>
  </si>
  <si>
    <t>Какао с молоком (с м.д.ж. 3,2%)</t>
  </si>
  <si>
    <t>НДС</t>
  </si>
  <si>
    <t>молоко для каши</t>
  </si>
  <si>
    <t>сухари панир</t>
  </si>
  <si>
    <t>пшено</t>
  </si>
  <si>
    <t xml:space="preserve"> хлеб р-п</t>
  </si>
  <si>
    <t>йогурт</t>
  </si>
  <si>
    <t>Хлеб ржано-пшеничный</t>
  </si>
  <si>
    <t>УТВЕРЖДАЮ</t>
  </si>
  <si>
    <t>СОГЛАСОВАНО</t>
  </si>
  <si>
    <t xml:space="preserve">Начальник отдела образования </t>
  </si>
  <si>
    <t xml:space="preserve">Начальник ТО УРПН по РА </t>
  </si>
  <si>
    <t xml:space="preserve"> МО "Улаганский район"</t>
  </si>
  <si>
    <t>в Кош-Агачском, Улаганском районах</t>
  </si>
  <si>
    <t>_______А.А. Иташев</t>
  </si>
  <si>
    <t xml:space="preserve">«___»____________2020г.                                                                                                                     </t>
  </si>
  <si>
    <t>Пром.</t>
  </si>
  <si>
    <t>Завтрак/обед</t>
  </si>
  <si>
    <t>_________ Ю.М. Кучалу</t>
  </si>
  <si>
    <t xml:space="preserve">Примерное 12-дневное цикличное меню для организации горячего питания в общеобразовательных организациях МО "Улаганский район" </t>
  </si>
  <si>
    <t>Яйцо вареное</t>
  </si>
  <si>
    <t>Каша дружба</t>
  </si>
  <si>
    <t>Яблоко</t>
  </si>
  <si>
    <t>яблоко</t>
  </si>
  <si>
    <t>Чай с сахаром (С-витаминизация)</t>
  </si>
  <si>
    <t>250/10</t>
  </si>
  <si>
    <t>Борщ со сметаной с мясом говядины</t>
  </si>
  <si>
    <t>говядина кости</t>
  </si>
  <si>
    <t>Каша пшенная</t>
  </si>
  <si>
    <t>Каша пшенная молочная жидкая (с м.д.ж. 3,2%)</t>
  </si>
  <si>
    <t>помидоры свежие</t>
  </si>
  <si>
    <t>Тефтели  из говядины с рисом "Ежики"</t>
  </si>
  <si>
    <t>100/30</t>
  </si>
  <si>
    <t>соус молочный сладкий</t>
  </si>
  <si>
    <t xml:space="preserve">Пюре картофельное </t>
  </si>
  <si>
    <t>Молоко</t>
  </si>
  <si>
    <t>Кофейный напиток</t>
  </si>
  <si>
    <t>кофейный напиток</t>
  </si>
  <si>
    <t>котлета</t>
  </si>
  <si>
    <t xml:space="preserve">Котлеты из говядины </t>
  </si>
  <si>
    <t>щи из свежей капусты</t>
  </si>
  <si>
    <t>плов из отварной птицы</t>
  </si>
  <si>
    <t>курица</t>
  </si>
  <si>
    <t>крупа рисовая</t>
  </si>
  <si>
    <t>какао с молоком</t>
  </si>
  <si>
    <t>Щи из свежей капусты со сметаной с мясом говядины</t>
  </si>
  <si>
    <t>Чай с лимоном (С-витаминизация)</t>
  </si>
  <si>
    <t>рыба</t>
  </si>
  <si>
    <t>хлеб р.п</t>
  </si>
  <si>
    <t>70/30</t>
  </si>
  <si>
    <t>Каша "Дружба"</t>
  </si>
  <si>
    <t>Мандарин</t>
  </si>
  <si>
    <t xml:space="preserve">Рис отварной </t>
  </si>
  <si>
    <t>рис отварной</t>
  </si>
  <si>
    <t xml:space="preserve">рис </t>
  </si>
  <si>
    <t xml:space="preserve">Кондитерское изделие </t>
  </si>
  <si>
    <t>какао порошок м/у</t>
  </si>
  <si>
    <t xml:space="preserve">Борщ со сметаной </t>
  </si>
  <si>
    <t>Плов из отварной курицы</t>
  </si>
  <si>
    <t>Банан</t>
  </si>
  <si>
    <t>банан</t>
  </si>
  <si>
    <t xml:space="preserve"> хлеб</t>
  </si>
  <si>
    <t>мандарин</t>
  </si>
  <si>
    <t>(для детей от 11 до 18 лет)</t>
  </si>
  <si>
    <t>с 11-18 лет</t>
  </si>
  <si>
    <t xml:space="preserve">Яйцо вареное </t>
  </si>
  <si>
    <t>Салат из капусты с морковью</t>
  </si>
  <si>
    <t>лимонная кислота</t>
  </si>
  <si>
    <t>Салат из белокочанной капусты с морковью</t>
  </si>
  <si>
    <t>капуста тушеная</t>
  </si>
  <si>
    <t>томат пюре</t>
  </si>
  <si>
    <t>Капуста тушеная</t>
  </si>
  <si>
    <t>Запеканка из творога с молочным соусом  (с м.д.ж. 3,2%)</t>
  </si>
  <si>
    <t>Кофейный напиток с молоком  (с м.д.ж. 3,2%)</t>
  </si>
  <si>
    <t>Рыба, запеченная в молочном соусе  (с м.д.ж. 3,2%)</t>
  </si>
  <si>
    <t>соус молочный</t>
  </si>
  <si>
    <t>масло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</si>
</sst>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6" fillId="0" borderId="1" xfId="0" applyFont="1" applyFill="1" applyBorder="1" applyAlignment="1">
      <alignment horizontal="center" vertical="top" wrapText="1"/>
    </xf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" xfId="0" applyFill="1" applyBorder="1" applyAlignment="1">
      <alignment wrapText="1"/>
    </xf>
    <xf numFmtId="2" fontId="0" fillId="0" borderId="1" xfId="0" applyNumberFormat="1" applyFill="1" applyBorder="1" applyAlignment="1">
      <alignment wrapText="1"/>
    </xf>
    <xf numFmtId="2" fontId="0" fillId="0" borderId="0" xfId="0" applyNumberFormat="1" applyFill="1" applyBorder="1" applyAlignment="1">
      <alignment wrapText="1"/>
    </xf>
    <xf numFmtId="0" fontId="0" fillId="0" borderId="4" xfId="0" applyBorder="1" applyAlignment="1">
      <alignment wrapText="1"/>
    </xf>
    <xf numFmtId="2" fontId="0" fillId="0" borderId="6" xfId="0" applyNumberFormat="1" applyFill="1" applyBorder="1" applyAlignment="1">
      <alignment wrapText="1"/>
    </xf>
    <xf numFmtId="2" fontId="0" fillId="0" borderId="9" xfId="0" applyNumberFormat="1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7" fillId="0" borderId="1" xfId="0" applyFont="1" applyFill="1" applyBorder="1" applyAlignment="1">
      <alignment wrapText="1"/>
    </xf>
    <xf numFmtId="0" fontId="0" fillId="0" borderId="0" xfId="0" applyFill="1" applyBorder="1"/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2" fontId="0" fillId="0" borderId="0" xfId="0" applyNumberFormat="1"/>
    <xf numFmtId="0" fontId="7" fillId="0" borderId="0" xfId="0" applyFont="1" applyFill="1" applyBorder="1" applyAlignment="1">
      <alignment wrapText="1"/>
    </xf>
    <xf numFmtId="2" fontId="0" fillId="0" borderId="11" xfId="0" applyNumberFormat="1" applyFill="1" applyBorder="1" applyAlignment="1">
      <alignment wrapText="1"/>
    </xf>
    <xf numFmtId="2" fontId="0" fillId="0" borderId="8" xfId="0" applyNumberFormat="1" applyFill="1" applyBorder="1" applyAlignment="1">
      <alignment wrapText="1"/>
    </xf>
    <xf numFmtId="0" fontId="0" fillId="0" borderId="5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0" fillId="0" borderId="2" xfId="0" applyFill="1" applyBorder="1"/>
    <xf numFmtId="0" fontId="0" fillId="0" borderId="2" xfId="0" applyFill="1" applyBorder="1" applyAlignment="1">
      <alignment wrapText="1"/>
    </xf>
    <xf numFmtId="2" fontId="0" fillId="0" borderId="0" xfId="0" applyNumberFormat="1" applyFill="1" applyAlignment="1">
      <alignment wrapText="1"/>
    </xf>
    <xf numFmtId="0" fontId="0" fillId="0" borderId="9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8" fillId="0" borderId="0" xfId="0" applyFont="1" applyFill="1"/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0" fillId="0" borderId="1" xfId="0" applyFill="1" applyBorder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10" fillId="0" borderId="0" xfId="0" applyFont="1" applyFill="1"/>
    <xf numFmtId="0" fontId="11" fillId="0" borderId="0" xfId="0" applyFont="1" applyFill="1"/>
    <xf numFmtId="0" fontId="7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12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0" fillId="0" borderId="8" xfId="0" applyBorder="1" applyAlignment="1">
      <alignment wrapText="1"/>
    </xf>
    <xf numFmtId="0" fontId="0" fillId="0" borderId="0" xfId="0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2" fontId="0" fillId="0" borderId="1" xfId="0" applyNumberFormat="1" applyBorder="1" applyAlignment="1">
      <alignment wrapText="1"/>
    </xf>
    <xf numFmtId="0" fontId="0" fillId="0" borderId="2" xfId="0" applyBorder="1" applyAlignment="1">
      <alignment wrapText="1"/>
    </xf>
    <xf numFmtId="2" fontId="0" fillId="0" borderId="6" xfId="0" applyNumberFormat="1" applyBorder="1" applyAlignment="1">
      <alignment wrapText="1"/>
    </xf>
    <xf numFmtId="0" fontId="0" fillId="0" borderId="0" xfId="0" applyFont="1" applyFill="1" applyBorder="1" applyAlignment="1">
      <alignment wrapText="1"/>
    </xf>
    <xf numFmtId="2" fontId="0" fillId="0" borderId="1" xfId="0" applyNumberFormat="1" applyFill="1" applyBorder="1"/>
    <xf numFmtId="0" fontId="4" fillId="0" borderId="1" xfId="0" applyFont="1" applyBorder="1"/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1" xfId="0" applyBorder="1"/>
    <xf numFmtId="2" fontId="0" fillId="0" borderId="1" xfId="0" applyNumberFormat="1" applyBorder="1"/>
    <xf numFmtId="0" fontId="1" fillId="0" borderId="4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" fillId="0" borderId="10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1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86"/>
  <sheetViews>
    <sheetView zoomScale="70" zoomScaleNormal="70" workbookViewId="0">
      <pane ySplit="12" topLeftCell="A74" activePane="bottomLeft" state="frozen"/>
      <selection activeCell="D1" sqref="D1"/>
      <selection pane="bottomLeft" activeCell="D87" sqref="D87"/>
    </sheetView>
  </sheetViews>
  <sheetFormatPr defaultRowHeight="15" x14ac:dyDescent="0.25"/>
  <cols>
    <col min="2" max="2" width="13.28515625" customWidth="1"/>
    <col min="3" max="3" width="17.140625" style="47" customWidth="1"/>
    <col min="4" max="4" width="24.5703125" customWidth="1"/>
    <col min="5" max="5" width="16.5703125" customWidth="1"/>
    <col min="9" max="9" width="13.140625" customWidth="1"/>
  </cols>
  <sheetData>
    <row r="1" spans="1:17" x14ac:dyDescent="0.25">
      <c r="A1" s="41" t="s">
        <v>108</v>
      </c>
      <c r="B1" s="7"/>
      <c r="C1" s="45"/>
      <c r="D1" s="7"/>
      <c r="E1" s="7"/>
      <c r="F1" s="7"/>
      <c r="G1" s="7"/>
      <c r="H1" s="7"/>
      <c r="I1" s="7"/>
      <c r="N1" s="42" t="s">
        <v>109</v>
      </c>
      <c r="O1" s="7"/>
      <c r="P1" s="7"/>
      <c r="Q1" s="7"/>
    </row>
    <row r="2" spans="1:17" x14ac:dyDescent="0.25">
      <c r="A2" s="41" t="s">
        <v>110</v>
      </c>
      <c r="B2" s="7"/>
      <c r="C2" s="45"/>
      <c r="D2" s="7"/>
      <c r="E2" s="7"/>
      <c r="F2" s="7"/>
      <c r="G2" s="7"/>
      <c r="H2" s="7"/>
      <c r="I2" s="7"/>
      <c r="N2" s="42" t="s">
        <v>111</v>
      </c>
      <c r="O2" s="7"/>
      <c r="P2" s="7"/>
      <c r="Q2" s="7"/>
    </row>
    <row r="3" spans="1:17" x14ac:dyDescent="0.25">
      <c r="A3" s="41" t="s">
        <v>112</v>
      </c>
      <c r="B3" s="7"/>
      <c r="C3" s="45"/>
      <c r="D3" s="7"/>
      <c r="E3" s="7"/>
      <c r="F3" s="7"/>
      <c r="G3" s="7"/>
      <c r="H3" s="7"/>
      <c r="I3" s="7"/>
      <c r="N3" s="42" t="s">
        <v>113</v>
      </c>
      <c r="O3" s="7"/>
      <c r="P3" s="7"/>
      <c r="Q3" s="7"/>
    </row>
    <row r="4" spans="1:17" x14ac:dyDescent="0.25">
      <c r="A4" s="41" t="s">
        <v>118</v>
      </c>
      <c r="B4" s="7"/>
      <c r="C4" s="45"/>
      <c r="D4" s="7"/>
      <c r="E4" s="7"/>
      <c r="F4" s="7"/>
      <c r="G4" s="7"/>
      <c r="H4" s="7"/>
      <c r="I4" s="7"/>
      <c r="N4" s="42" t="s">
        <v>114</v>
      </c>
      <c r="O4" s="7"/>
      <c r="P4" s="7"/>
      <c r="Q4" s="7"/>
    </row>
    <row r="5" spans="1:17" x14ac:dyDescent="0.25">
      <c r="A5" s="41" t="s">
        <v>115</v>
      </c>
      <c r="B5" s="7"/>
      <c r="C5" s="45"/>
      <c r="D5" s="7"/>
      <c r="E5" s="7"/>
      <c r="F5" s="7"/>
      <c r="G5" s="7"/>
      <c r="H5" s="7"/>
      <c r="I5" s="7"/>
      <c r="N5" s="42" t="s">
        <v>115</v>
      </c>
      <c r="O5" s="7"/>
      <c r="P5" s="7"/>
      <c r="Q5" s="7"/>
    </row>
    <row r="6" spans="1:17" x14ac:dyDescent="0.25">
      <c r="A6" s="41"/>
      <c r="B6" s="7"/>
      <c r="E6" s="7"/>
      <c r="F6" s="7"/>
      <c r="G6" s="7"/>
      <c r="H6" s="7"/>
      <c r="I6" s="7"/>
      <c r="N6" s="42"/>
      <c r="O6" s="7"/>
      <c r="P6" s="7"/>
      <c r="Q6" s="7"/>
    </row>
    <row r="7" spans="1:17" ht="18.75" x14ac:dyDescent="0.3">
      <c r="A7" s="41"/>
      <c r="B7" s="55" t="s">
        <v>119</v>
      </c>
      <c r="D7" s="56"/>
      <c r="E7" s="56"/>
      <c r="F7" s="56"/>
      <c r="G7" s="56"/>
      <c r="H7" s="56"/>
      <c r="I7" s="56"/>
      <c r="N7" s="42"/>
      <c r="O7" s="7"/>
      <c r="P7" s="7"/>
      <c r="Q7" s="7"/>
    </row>
    <row r="8" spans="1:17" ht="18.75" x14ac:dyDescent="0.3">
      <c r="A8" s="41"/>
      <c r="B8" s="7"/>
      <c r="C8" s="55"/>
      <c r="D8" s="56"/>
      <c r="E8" s="100" t="s">
        <v>163</v>
      </c>
      <c r="F8" s="100"/>
      <c r="G8" s="100"/>
      <c r="H8" s="100"/>
      <c r="I8" s="100"/>
      <c r="J8" s="100"/>
      <c r="N8" s="42"/>
      <c r="O8" s="7"/>
      <c r="P8" s="7"/>
      <c r="Q8" s="7"/>
    </row>
    <row r="9" spans="1:17" ht="18.75" x14ac:dyDescent="0.3">
      <c r="A9" s="41"/>
      <c r="B9" s="7"/>
      <c r="C9" s="54"/>
      <c r="D9" s="7"/>
      <c r="E9" s="7"/>
      <c r="F9" s="7"/>
      <c r="G9" s="7"/>
      <c r="H9" s="7"/>
      <c r="I9" s="7"/>
      <c r="N9" s="42"/>
      <c r="O9" s="7"/>
      <c r="P9" s="7"/>
      <c r="Q9" s="7"/>
    </row>
    <row r="11" spans="1:17" x14ac:dyDescent="0.25">
      <c r="A11" s="91" t="s">
        <v>0</v>
      </c>
      <c r="B11" s="91"/>
      <c r="C11" s="101" t="s">
        <v>1</v>
      </c>
      <c r="D11" s="91" t="s">
        <v>2</v>
      </c>
      <c r="E11" s="70" t="s">
        <v>3</v>
      </c>
      <c r="F11" s="92" t="s">
        <v>4</v>
      </c>
      <c r="G11" s="92"/>
      <c r="H11" s="92"/>
      <c r="I11" s="102" t="s">
        <v>27</v>
      </c>
      <c r="J11" s="103" t="s">
        <v>28</v>
      </c>
      <c r="K11" s="103"/>
      <c r="L11" s="103"/>
      <c r="M11" s="103"/>
      <c r="N11" s="92" t="s">
        <v>29</v>
      </c>
      <c r="O11" s="92"/>
      <c r="P11" s="92"/>
      <c r="Q11" s="92"/>
    </row>
    <row r="12" spans="1:17" ht="29.25" customHeight="1" x14ac:dyDescent="0.25">
      <c r="A12" s="91"/>
      <c r="B12" s="91"/>
      <c r="C12" s="101"/>
      <c r="D12" s="91"/>
      <c r="E12" s="1" t="s">
        <v>164</v>
      </c>
      <c r="F12" s="71" t="s">
        <v>5</v>
      </c>
      <c r="G12" s="71" t="s">
        <v>6</v>
      </c>
      <c r="H12" s="71" t="s">
        <v>7</v>
      </c>
      <c r="I12" s="102"/>
      <c r="J12" s="71" t="s">
        <v>8</v>
      </c>
      <c r="K12" s="71" t="s">
        <v>9</v>
      </c>
      <c r="L12" s="71" t="s">
        <v>10</v>
      </c>
      <c r="M12" s="71" t="s">
        <v>11</v>
      </c>
      <c r="N12" s="71" t="s">
        <v>12</v>
      </c>
      <c r="O12" s="71" t="s">
        <v>13</v>
      </c>
      <c r="P12" s="71" t="s">
        <v>14</v>
      </c>
      <c r="Q12" s="71" t="s">
        <v>15</v>
      </c>
    </row>
    <row r="13" spans="1:17" ht="30" x14ac:dyDescent="0.25">
      <c r="A13" s="93" t="s">
        <v>16</v>
      </c>
      <c r="B13" s="95"/>
      <c r="C13" s="43">
        <v>196</v>
      </c>
      <c r="D13" s="4" t="s">
        <v>37</v>
      </c>
      <c r="E13" s="5">
        <v>150</v>
      </c>
      <c r="F13" s="6">
        <v>11.64</v>
      </c>
      <c r="G13" s="6">
        <v>7.24</v>
      </c>
      <c r="H13" s="6">
        <v>60</v>
      </c>
      <c r="I13" s="6">
        <v>351.74</v>
      </c>
      <c r="J13" s="6">
        <v>0.48</v>
      </c>
      <c r="K13" s="6"/>
      <c r="L13" s="6">
        <v>0.04</v>
      </c>
      <c r="M13" s="6"/>
      <c r="N13" s="6">
        <v>66.38</v>
      </c>
      <c r="O13" s="6">
        <v>193.08</v>
      </c>
      <c r="P13" s="6">
        <v>90.44</v>
      </c>
      <c r="Q13" s="6">
        <v>7.38</v>
      </c>
    </row>
    <row r="14" spans="1:17" s="7" customFormat="1" ht="30" x14ac:dyDescent="0.25">
      <c r="A14" s="96"/>
      <c r="B14" s="97"/>
      <c r="C14" s="48">
        <v>185</v>
      </c>
      <c r="D14" s="49" t="s">
        <v>36</v>
      </c>
      <c r="E14" s="50">
        <v>60</v>
      </c>
      <c r="F14" s="51">
        <v>6.62</v>
      </c>
      <c r="G14" s="51">
        <v>16.04</v>
      </c>
      <c r="H14" s="51">
        <v>1.57</v>
      </c>
      <c r="I14" s="51">
        <v>179.72</v>
      </c>
      <c r="J14" s="51">
        <v>0.13</v>
      </c>
      <c r="K14" s="51"/>
      <c r="L14" s="51">
        <v>0.02</v>
      </c>
      <c r="M14" s="51"/>
      <c r="N14" s="51">
        <v>6</v>
      </c>
      <c r="O14" s="51">
        <v>105.95</v>
      </c>
      <c r="P14" s="51">
        <v>12.05</v>
      </c>
      <c r="Q14" s="51">
        <v>1.27</v>
      </c>
    </row>
    <row r="15" spans="1:17" s="7" customFormat="1" x14ac:dyDescent="0.25">
      <c r="A15" s="96"/>
      <c r="B15" s="97"/>
      <c r="C15" s="43" t="s">
        <v>116</v>
      </c>
      <c r="D15" s="4" t="s">
        <v>30</v>
      </c>
      <c r="E15" s="43">
        <v>200</v>
      </c>
      <c r="F15" s="6">
        <v>1</v>
      </c>
      <c r="G15" s="6"/>
      <c r="H15" s="6">
        <v>21.2</v>
      </c>
      <c r="I15" s="6">
        <v>94</v>
      </c>
      <c r="J15" s="6"/>
      <c r="K15" s="6"/>
      <c r="L15" s="6"/>
      <c r="M15" s="6"/>
      <c r="N15" s="6"/>
      <c r="O15" s="6"/>
      <c r="P15" s="6"/>
      <c r="Q15" s="6"/>
    </row>
    <row r="16" spans="1:17" s="7" customFormat="1" x14ac:dyDescent="0.25">
      <c r="A16" s="96"/>
      <c r="B16" s="97"/>
      <c r="C16" s="46" t="s">
        <v>116</v>
      </c>
      <c r="D16" s="10" t="s">
        <v>120</v>
      </c>
      <c r="E16" s="57">
        <v>40</v>
      </c>
      <c r="F16" s="9">
        <v>5.0999999999999996</v>
      </c>
      <c r="G16" s="9">
        <v>4.5999999999999996</v>
      </c>
      <c r="H16" s="9">
        <v>0.3</v>
      </c>
      <c r="I16" s="9">
        <v>63</v>
      </c>
      <c r="J16" s="9"/>
      <c r="K16" s="9"/>
      <c r="L16" s="9"/>
      <c r="M16" s="9"/>
      <c r="N16" s="9"/>
      <c r="O16" s="9"/>
      <c r="P16" s="9"/>
      <c r="Q16" s="9"/>
    </row>
    <row r="17" spans="1:17" s="7" customFormat="1" x14ac:dyDescent="0.25">
      <c r="A17" s="96"/>
      <c r="B17" s="97"/>
      <c r="C17" s="46" t="s">
        <v>116</v>
      </c>
      <c r="D17" s="10" t="s">
        <v>31</v>
      </c>
      <c r="E17" s="57">
        <v>40</v>
      </c>
      <c r="F17" s="9">
        <v>4.28</v>
      </c>
      <c r="G17" s="9">
        <v>0.4</v>
      </c>
      <c r="H17" s="9">
        <v>20.67</v>
      </c>
      <c r="I17" s="9">
        <v>94.93</v>
      </c>
      <c r="J17" s="9">
        <v>0.04</v>
      </c>
      <c r="K17" s="9">
        <v>0</v>
      </c>
      <c r="L17" s="9">
        <v>0</v>
      </c>
      <c r="M17" s="9">
        <v>0.52</v>
      </c>
      <c r="N17" s="9">
        <v>9.1999999999999993</v>
      </c>
      <c r="O17" s="9">
        <v>34.799999999999997</v>
      </c>
      <c r="P17" s="9">
        <v>13.2</v>
      </c>
      <c r="Q17" s="9">
        <v>0.44</v>
      </c>
    </row>
    <row r="18" spans="1:17" s="7" customFormat="1" ht="14.25" customHeight="1" x14ac:dyDescent="0.25">
      <c r="A18" s="98"/>
      <c r="B18" s="99"/>
      <c r="C18" s="46" t="s">
        <v>116</v>
      </c>
      <c r="D18" s="10" t="s">
        <v>107</v>
      </c>
      <c r="E18" s="57">
        <v>40</v>
      </c>
      <c r="F18" s="9">
        <v>4.28</v>
      </c>
      <c r="G18" s="9">
        <v>0.4</v>
      </c>
      <c r="H18" s="9">
        <v>20.67</v>
      </c>
      <c r="I18" s="9">
        <v>94.93</v>
      </c>
      <c r="J18" s="9">
        <v>0.04</v>
      </c>
      <c r="K18" s="9">
        <v>0</v>
      </c>
      <c r="L18" s="9">
        <v>0</v>
      </c>
      <c r="M18" s="9">
        <v>0.52</v>
      </c>
      <c r="N18" s="9">
        <v>9.1999999999999993</v>
      </c>
      <c r="O18" s="9">
        <v>34.799999999999997</v>
      </c>
      <c r="P18" s="9">
        <v>13.2</v>
      </c>
      <c r="Q18" s="9">
        <v>0.44</v>
      </c>
    </row>
    <row r="19" spans="1:17" s="7" customFormat="1" x14ac:dyDescent="0.25">
      <c r="A19" s="93" t="s">
        <v>99</v>
      </c>
      <c r="B19" s="94"/>
      <c r="C19" s="94"/>
      <c r="D19" s="94"/>
      <c r="E19" s="95"/>
      <c r="F19" s="36">
        <f t="shared" ref="F19:Q19" si="0">SUM(F13:F18)</f>
        <v>32.92</v>
      </c>
      <c r="G19" s="36">
        <f t="shared" si="0"/>
        <v>28.68</v>
      </c>
      <c r="H19" s="36">
        <f t="shared" si="0"/>
        <v>124.41</v>
      </c>
      <c r="I19" s="36">
        <f t="shared" si="0"/>
        <v>878.32000000000016</v>
      </c>
      <c r="J19" s="36">
        <f t="shared" si="0"/>
        <v>0.69000000000000006</v>
      </c>
      <c r="K19" s="36">
        <f t="shared" si="0"/>
        <v>0</v>
      </c>
      <c r="L19" s="36">
        <f t="shared" si="0"/>
        <v>0.06</v>
      </c>
      <c r="M19" s="36">
        <f t="shared" si="0"/>
        <v>1.04</v>
      </c>
      <c r="N19" s="36">
        <f t="shared" si="0"/>
        <v>90.78</v>
      </c>
      <c r="O19" s="36">
        <f t="shared" si="0"/>
        <v>368.63000000000005</v>
      </c>
      <c r="P19" s="36">
        <f t="shared" si="0"/>
        <v>128.88999999999999</v>
      </c>
      <c r="Q19" s="36">
        <f t="shared" si="0"/>
        <v>9.5299999999999994</v>
      </c>
    </row>
    <row r="20" spans="1:17" s="61" customFormat="1" x14ac:dyDescent="0.25">
      <c r="A20" s="93" t="s">
        <v>17</v>
      </c>
      <c r="B20" s="95"/>
      <c r="C20" s="43">
        <v>216</v>
      </c>
      <c r="D20" s="4" t="s">
        <v>38</v>
      </c>
      <c r="E20" s="5">
        <v>100</v>
      </c>
      <c r="F20" s="6">
        <v>4.26</v>
      </c>
      <c r="G20" s="6">
        <v>8.08</v>
      </c>
      <c r="H20" s="6">
        <v>31.06</v>
      </c>
      <c r="I20" s="6">
        <v>213.94</v>
      </c>
      <c r="J20" s="6">
        <v>0.2</v>
      </c>
      <c r="K20" s="6">
        <v>33.9</v>
      </c>
      <c r="L20" s="6">
        <v>0.08</v>
      </c>
      <c r="M20" s="6"/>
      <c r="N20" s="6">
        <v>55.08</v>
      </c>
      <c r="O20" s="6">
        <v>126.46</v>
      </c>
      <c r="P20" s="6">
        <v>42.92</v>
      </c>
      <c r="Q20" s="6">
        <v>1.58</v>
      </c>
    </row>
    <row r="21" spans="1:17" s="61" customFormat="1" x14ac:dyDescent="0.25">
      <c r="A21" s="96"/>
      <c r="B21" s="97"/>
      <c r="C21" s="43">
        <v>210</v>
      </c>
      <c r="D21" s="4" t="s">
        <v>171</v>
      </c>
      <c r="E21" s="5">
        <v>50</v>
      </c>
      <c r="F21" s="6">
        <v>2.62</v>
      </c>
      <c r="G21" s="6">
        <v>3.23</v>
      </c>
      <c r="H21" s="6">
        <v>13.45</v>
      </c>
      <c r="I21" s="6">
        <v>87.16</v>
      </c>
      <c r="J21" s="6">
        <v>0.06</v>
      </c>
      <c r="K21" s="6">
        <v>55.38</v>
      </c>
      <c r="L21" s="6">
        <v>0.52</v>
      </c>
      <c r="M21" s="6"/>
      <c r="N21" s="6">
        <v>54.65</v>
      </c>
      <c r="O21" s="6">
        <v>45.21</v>
      </c>
      <c r="P21" s="6">
        <v>21.29</v>
      </c>
      <c r="Q21" s="6">
        <v>1.34</v>
      </c>
    </row>
    <row r="22" spans="1:17" s="7" customFormat="1" ht="30" x14ac:dyDescent="0.25">
      <c r="A22" s="96"/>
      <c r="B22" s="97"/>
      <c r="C22" s="59">
        <v>180</v>
      </c>
      <c r="D22" s="62" t="s">
        <v>131</v>
      </c>
      <c r="E22" s="59">
        <v>70</v>
      </c>
      <c r="F22" s="52">
        <v>11.82</v>
      </c>
      <c r="G22" s="52">
        <v>15.08</v>
      </c>
      <c r="H22" s="52">
        <v>3.48</v>
      </c>
      <c r="I22" s="52">
        <v>197.58</v>
      </c>
      <c r="J22" s="52">
        <v>0.08</v>
      </c>
      <c r="K22" s="52">
        <v>16.8</v>
      </c>
      <c r="L22" s="52">
        <v>1.17</v>
      </c>
      <c r="M22" s="52"/>
      <c r="N22" s="52">
        <v>37.119999999999997</v>
      </c>
      <c r="O22" s="52">
        <v>147.94</v>
      </c>
      <c r="P22" s="52">
        <v>27.41</v>
      </c>
      <c r="Q22" s="52">
        <v>2.21</v>
      </c>
    </row>
    <row r="23" spans="1:17" s="7" customFormat="1" ht="45" x14ac:dyDescent="0.25">
      <c r="A23" s="96"/>
      <c r="B23" s="97"/>
      <c r="C23" s="43">
        <v>255</v>
      </c>
      <c r="D23" s="4" t="s">
        <v>96</v>
      </c>
      <c r="E23" s="5">
        <v>200</v>
      </c>
      <c r="F23" s="6">
        <v>0.56000000000000005</v>
      </c>
      <c r="G23" s="6"/>
      <c r="H23" s="6">
        <v>27.89</v>
      </c>
      <c r="I23" s="6">
        <v>113.79</v>
      </c>
      <c r="J23" s="6">
        <v>0.02</v>
      </c>
      <c r="K23" s="6">
        <v>1</v>
      </c>
      <c r="L23" s="6"/>
      <c r="M23" s="6"/>
      <c r="N23" s="6">
        <v>42.6</v>
      </c>
      <c r="O23" s="6">
        <v>38</v>
      </c>
      <c r="P23" s="6">
        <v>27.3</v>
      </c>
      <c r="Q23" s="6">
        <v>0.89</v>
      </c>
    </row>
    <row r="24" spans="1:17" s="7" customFormat="1" x14ac:dyDescent="0.25">
      <c r="A24" s="96"/>
      <c r="B24" s="97"/>
      <c r="C24" s="46" t="s">
        <v>116</v>
      </c>
      <c r="D24" s="10" t="s">
        <v>31</v>
      </c>
      <c r="E24" s="57">
        <v>40</v>
      </c>
      <c r="F24" s="9">
        <v>4.28</v>
      </c>
      <c r="G24" s="9">
        <v>0.4</v>
      </c>
      <c r="H24" s="9">
        <v>20.67</v>
      </c>
      <c r="I24" s="9">
        <v>94.93</v>
      </c>
      <c r="J24" s="9">
        <v>0.04</v>
      </c>
      <c r="K24" s="9">
        <v>0</v>
      </c>
      <c r="L24" s="9">
        <v>0</v>
      </c>
      <c r="M24" s="9">
        <v>0.52</v>
      </c>
      <c r="N24" s="9">
        <v>9.1999999999999993</v>
      </c>
      <c r="O24" s="9">
        <v>34.799999999999997</v>
      </c>
      <c r="P24" s="9">
        <v>13.2</v>
      </c>
      <c r="Q24" s="9">
        <v>0.44</v>
      </c>
    </row>
    <row r="25" spans="1:17" s="7" customFormat="1" x14ac:dyDescent="0.25">
      <c r="A25" s="98"/>
      <c r="B25" s="99"/>
      <c r="C25" s="46" t="s">
        <v>116</v>
      </c>
      <c r="D25" s="10" t="s">
        <v>107</v>
      </c>
      <c r="E25" s="57">
        <v>40</v>
      </c>
      <c r="F25" s="9">
        <v>4.28</v>
      </c>
      <c r="G25" s="9">
        <v>0.4</v>
      </c>
      <c r="H25" s="9">
        <v>20.67</v>
      </c>
      <c r="I25" s="9">
        <v>94.93</v>
      </c>
      <c r="J25" s="9">
        <v>0.04</v>
      </c>
      <c r="K25" s="9">
        <v>0</v>
      </c>
      <c r="L25" s="9">
        <v>0</v>
      </c>
      <c r="M25" s="9">
        <v>0.52</v>
      </c>
      <c r="N25" s="9">
        <v>9.1999999999999993</v>
      </c>
      <c r="O25" s="9">
        <v>34.799999999999997</v>
      </c>
      <c r="P25" s="9">
        <v>13.2</v>
      </c>
      <c r="Q25" s="9">
        <v>0.44</v>
      </c>
    </row>
    <row r="26" spans="1:17" s="7" customFormat="1" x14ac:dyDescent="0.25">
      <c r="A26" s="90" t="s">
        <v>99</v>
      </c>
      <c r="B26" s="90"/>
      <c r="C26" s="90"/>
      <c r="D26" s="90"/>
      <c r="E26" s="90"/>
      <c r="F26" s="8">
        <f t="shared" ref="F26:Q26" si="1">SUM(F20:F25)</f>
        <v>27.82</v>
      </c>
      <c r="G26" s="8">
        <f t="shared" si="1"/>
        <v>27.189999999999998</v>
      </c>
      <c r="H26" s="8">
        <f t="shared" si="1"/>
        <v>117.22</v>
      </c>
      <c r="I26" s="8">
        <f t="shared" si="1"/>
        <v>802.33000000000015</v>
      </c>
      <c r="J26" s="8">
        <f t="shared" si="1"/>
        <v>0.44</v>
      </c>
      <c r="K26" s="8">
        <f t="shared" si="1"/>
        <v>107.08</v>
      </c>
      <c r="L26" s="8">
        <f t="shared" si="1"/>
        <v>1.77</v>
      </c>
      <c r="M26" s="8">
        <f t="shared" si="1"/>
        <v>1.04</v>
      </c>
      <c r="N26" s="8">
        <f t="shared" si="1"/>
        <v>207.84999999999997</v>
      </c>
      <c r="O26" s="8">
        <f t="shared" si="1"/>
        <v>427.21000000000004</v>
      </c>
      <c r="P26" s="8">
        <f t="shared" si="1"/>
        <v>145.32</v>
      </c>
      <c r="Q26" s="8">
        <f t="shared" si="1"/>
        <v>6.9</v>
      </c>
    </row>
    <row r="27" spans="1:17" s="7" customFormat="1" ht="30" x14ac:dyDescent="0.25">
      <c r="A27" s="93" t="s">
        <v>18</v>
      </c>
      <c r="B27" s="95"/>
      <c r="C27" s="52">
        <v>27</v>
      </c>
      <c r="D27" s="35" t="s">
        <v>126</v>
      </c>
      <c r="E27" s="52" t="s">
        <v>125</v>
      </c>
      <c r="F27" s="9">
        <v>1.9</v>
      </c>
      <c r="G27" s="9">
        <v>6.66</v>
      </c>
      <c r="H27" s="9">
        <v>10.81</v>
      </c>
      <c r="I27" s="9">
        <v>111.11</v>
      </c>
      <c r="J27" s="9">
        <v>0.08</v>
      </c>
      <c r="K27" s="9">
        <v>19.059999999999999</v>
      </c>
      <c r="L27" s="9">
        <v>1.1200000000000001</v>
      </c>
      <c r="M27" s="9"/>
      <c r="N27" s="9">
        <v>50.39</v>
      </c>
      <c r="O27" s="9">
        <v>157.4</v>
      </c>
      <c r="P27" s="9">
        <v>42.7</v>
      </c>
      <c r="Q27" s="9">
        <v>1.1499999999999999</v>
      </c>
    </row>
    <row r="28" spans="1:17" s="7" customFormat="1" ht="45" x14ac:dyDescent="0.25">
      <c r="A28" s="96"/>
      <c r="B28" s="97"/>
      <c r="C28" s="1">
        <v>247</v>
      </c>
      <c r="D28" s="2" t="s">
        <v>97</v>
      </c>
      <c r="E28" s="1">
        <v>200</v>
      </c>
      <c r="F28" s="72">
        <v>1.36</v>
      </c>
      <c r="G28" s="72"/>
      <c r="H28" s="72">
        <v>29.02</v>
      </c>
      <c r="I28" s="72">
        <v>116.19</v>
      </c>
      <c r="J28" s="72">
        <v>0.6</v>
      </c>
      <c r="K28" s="72">
        <v>30</v>
      </c>
      <c r="L28" s="72">
        <v>0.5</v>
      </c>
      <c r="M28" s="72"/>
      <c r="N28" s="72">
        <v>25.2</v>
      </c>
      <c r="O28" s="72">
        <v>12.5</v>
      </c>
      <c r="P28" s="72"/>
      <c r="Q28" s="72">
        <v>5.03</v>
      </c>
    </row>
    <row r="29" spans="1:17" s="7" customFormat="1" x14ac:dyDescent="0.25">
      <c r="A29" s="96"/>
      <c r="B29" s="97"/>
      <c r="C29" s="46" t="s">
        <v>116</v>
      </c>
      <c r="D29" s="4" t="s">
        <v>122</v>
      </c>
      <c r="E29" s="5">
        <v>200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s="7" customFormat="1" x14ac:dyDescent="0.25">
      <c r="A30" s="96"/>
      <c r="B30" s="97"/>
      <c r="C30" s="46" t="s">
        <v>116</v>
      </c>
      <c r="D30" s="10" t="s">
        <v>107</v>
      </c>
      <c r="E30" s="57">
        <v>40</v>
      </c>
      <c r="F30" s="9">
        <v>4.28</v>
      </c>
      <c r="G30" s="9">
        <v>0.4</v>
      </c>
      <c r="H30" s="9">
        <v>20.67</v>
      </c>
      <c r="I30" s="9">
        <v>94.93</v>
      </c>
      <c r="J30" s="9">
        <v>0.04</v>
      </c>
      <c r="K30" s="9">
        <v>0</v>
      </c>
      <c r="L30" s="9">
        <v>0</v>
      </c>
      <c r="M30" s="9">
        <v>0.52</v>
      </c>
      <c r="N30" s="9">
        <v>9.1999999999999993</v>
      </c>
      <c r="O30" s="9">
        <v>34.799999999999997</v>
      </c>
      <c r="P30" s="9">
        <v>13.2</v>
      </c>
      <c r="Q30" s="9">
        <v>0.44</v>
      </c>
    </row>
    <row r="31" spans="1:17" s="7" customFormat="1" x14ac:dyDescent="0.25">
      <c r="A31" s="98"/>
      <c r="B31" s="99"/>
      <c r="C31" s="46" t="s">
        <v>116</v>
      </c>
      <c r="D31" s="10" t="s">
        <v>31</v>
      </c>
      <c r="E31" s="9">
        <v>40</v>
      </c>
      <c r="F31" s="9">
        <v>4.28</v>
      </c>
      <c r="G31" s="9">
        <v>0.4</v>
      </c>
      <c r="H31" s="9">
        <v>20.67</v>
      </c>
      <c r="I31" s="9">
        <v>94.93</v>
      </c>
      <c r="J31" s="9">
        <v>0.04</v>
      </c>
      <c r="K31" s="9">
        <v>0</v>
      </c>
      <c r="L31" s="9">
        <v>0</v>
      </c>
      <c r="M31" s="9">
        <v>0.52</v>
      </c>
      <c r="N31" s="9">
        <v>9.1999999999999993</v>
      </c>
      <c r="O31" s="9">
        <v>34.799999999999997</v>
      </c>
      <c r="P31" s="9">
        <v>13.2</v>
      </c>
      <c r="Q31" s="9">
        <v>0.44</v>
      </c>
    </row>
    <row r="32" spans="1:17" s="7" customFormat="1" x14ac:dyDescent="0.25">
      <c r="A32" s="90" t="s">
        <v>99</v>
      </c>
      <c r="B32" s="90"/>
      <c r="C32" s="90"/>
      <c r="D32" s="90"/>
      <c r="E32" s="90"/>
      <c r="F32" s="9">
        <f t="shared" ref="F32:Q32" si="2">SUM(F28:F31)</f>
        <v>9.9200000000000017</v>
      </c>
      <c r="G32" s="9">
        <f t="shared" si="2"/>
        <v>0.8</v>
      </c>
      <c r="H32" s="9">
        <f t="shared" si="2"/>
        <v>70.36</v>
      </c>
      <c r="I32" s="9">
        <f t="shared" si="2"/>
        <v>306.05</v>
      </c>
      <c r="J32" s="9">
        <f t="shared" si="2"/>
        <v>0.68</v>
      </c>
      <c r="K32" s="9">
        <f t="shared" si="2"/>
        <v>30</v>
      </c>
      <c r="L32" s="9">
        <f t="shared" si="2"/>
        <v>0.5</v>
      </c>
      <c r="M32" s="9">
        <f t="shared" si="2"/>
        <v>1.04</v>
      </c>
      <c r="N32" s="9">
        <f t="shared" si="2"/>
        <v>43.599999999999994</v>
      </c>
      <c r="O32" s="9">
        <f t="shared" si="2"/>
        <v>82.1</v>
      </c>
      <c r="P32" s="9">
        <f t="shared" si="2"/>
        <v>26.4</v>
      </c>
      <c r="Q32" s="9">
        <f t="shared" si="2"/>
        <v>5.910000000000001</v>
      </c>
    </row>
    <row r="33" spans="1:17" s="7" customFormat="1" ht="39" customHeight="1" x14ac:dyDescent="0.25">
      <c r="A33" s="77" t="s">
        <v>19</v>
      </c>
      <c r="B33" s="78"/>
      <c r="C33" s="43">
        <v>124</v>
      </c>
      <c r="D33" s="4" t="s">
        <v>172</v>
      </c>
      <c r="E33" s="5" t="s">
        <v>132</v>
      </c>
      <c r="F33" s="6">
        <v>29.22</v>
      </c>
      <c r="G33" s="6">
        <v>12.11</v>
      </c>
      <c r="H33" s="6">
        <v>29.1</v>
      </c>
      <c r="I33" s="6">
        <v>342.23</v>
      </c>
      <c r="J33" s="6">
        <v>0.1</v>
      </c>
      <c r="K33" s="6">
        <v>1.22</v>
      </c>
      <c r="L33" s="6">
        <v>0.05</v>
      </c>
      <c r="M33" s="6"/>
      <c r="N33" s="6">
        <v>265.97000000000003</v>
      </c>
      <c r="O33" s="6">
        <v>356.79</v>
      </c>
      <c r="P33" s="6">
        <v>50.09</v>
      </c>
      <c r="Q33" s="6">
        <v>1.58</v>
      </c>
    </row>
    <row r="34" spans="1:17" s="7" customFormat="1" ht="30" x14ac:dyDescent="0.25">
      <c r="A34" s="79"/>
      <c r="B34" s="80"/>
      <c r="C34" s="44">
        <v>247</v>
      </c>
      <c r="D34" s="4" t="s">
        <v>173</v>
      </c>
      <c r="E34" s="1">
        <v>200</v>
      </c>
      <c r="F34" s="72">
        <v>1.36</v>
      </c>
      <c r="G34" s="72"/>
      <c r="H34" s="72">
        <v>29.02</v>
      </c>
      <c r="I34" s="72">
        <v>116.19</v>
      </c>
      <c r="J34" s="72">
        <v>0.6</v>
      </c>
      <c r="K34" s="72">
        <v>30</v>
      </c>
      <c r="L34" s="72">
        <v>0.5</v>
      </c>
      <c r="M34" s="72"/>
      <c r="N34" s="72">
        <v>25.2</v>
      </c>
      <c r="O34" s="72">
        <v>12.5</v>
      </c>
      <c r="P34" s="72"/>
      <c r="Q34" s="72">
        <v>5.03</v>
      </c>
    </row>
    <row r="35" spans="1:17" s="7" customFormat="1" x14ac:dyDescent="0.25">
      <c r="A35" s="79"/>
      <c r="B35" s="80"/>
      <c r="C35" s="44" t="s">
        <v>116</v>
      </c>
      <c r="D35" s="2" t="s">
        <v>41</v>
      </c>
      <c r="E35" s="1">
        <v>200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s="7" customFormat="1" x14ac:dyDescent="0.25">
      <c r="A36" s="81"/>
      <c r="B36" s="82"/>
      <c r="C36" s="46" t="s">
        <v>116</v>
      </c>
      <c r="D36" s="10" t="s">
        <v>31</v>
      </c>
      <c r="E36" s="9">
        <v>40</v>
      </c>
      <c r="F36" s="9">
        <v>4.28</v>
      </c>
      <c r="G36" s="9">
        <v>0.4</v>
      </c>
      <c r="H36" s="9">
        <v>20.67</v>
      </c>
      <c r="I36" s="9">
        <v>94.93</v>
      </c>
      <c r="J36" s="9">
        <v>0.04</v>
      </c>
      <c r="K36" s="9">
        <v>0</v>
      </c>
      <c r="L36" s="9">
        <v>0</v>
      </c>
      <c r="M36" s="9">
        <v>0.52</v>
      </c>
      <c r="N36" s="9">
        <v>9.1999999999999993</v>
      </c>
      <c r="O36" s="9">
        <v>34.799999999999997</v>
      </c>
      <c r="P36" s="9">
        <v>13.2</v>
      </c>
      <c r="Q36" s="9">
        <v>0.44</v>
      </c>
    </row>
    <row r="37" spans="1:17" x14ac:dyDescent="0.25">
      <c r="A37" s="87" t="s">
        <v>99</v>
      </c>
      <c r="B37" s="88"/>
      <c r="C37" s="88"/>
      <c r="D37" s="88"/>
      <c r="E37" s="89"/>
      <c r="F37" s="3">
        <f t="shared" ref="F37:Q37" si="3">SUM(F33:F36)</f>
        <v>34.86</v>
      </c>
      <c r="G37" s="3">
        <f t="shared" si="3"/>
        <v>12.51</v>
      </c>
      <c r="H37" s="3">
        <f t="shared" si="3"/>
        <v>78.790000000000006</v>
      </c>
      <c r="I37" s="3">
        <f t="shared" si="3"/>
        <v>553.35</v>
      </c>
      <c r="J37" s="3">
        <f t="shared" si="3"/>
        <v>0.74</v>
      </c>
      <c r="K37" s="3">
        <f t="shared" si="3"/>
        <v>31.22</v>
      </c>
      <c r="L37" s="3">
        <f t="shared" si="3"/>
        <v>0.55000000000000004</v>
      </c>
      <c r="M37" s="3">
        <f t="shared" si="3"/>
        <v>0.52</v>
      </c>
      <c r="N37" s="3">
        <f t="shared" si="3"/>
        <v>300.37</v>
      </c>
      <c r="O37" s="3">
        <f t="shared" si="3"/>
        <v>404.09000000000003</v>
      </c>
      <c r="P37" s="3">
        <f t="shared" si="3"/>
        <v>63.290000000000006</v>
      </c>
      <c r="Q37" s="3">
        <f t="shared" si="3"/>
        <v>7.0500000000000007</v>
      </c>
    </row>
    <row r="38" spans="1:17" x14ac:dyDescent="0.25">
      <c r="A38" s="77" t="s">
        <v>20</v>
      </c>
      <c r="B38" s="78"/>
      <c r="C38" s="43">
        <v>216</v>
      </c>
      <c r="D38" s="4" t="s">
        <v>38</v>
      </c>
      <c r="E38" s="5">
        <v>100</v>
      </c>
      <c r="F38" s="6">
        <v>4.26</v>
      </c>
      <c r="G38" s="6">
        <v>8.08</v>
      </c>
      <c r="H38" s="6">
        <v>31.06</v>
      </c>
      <c r="I38" s="6">
        <v>213.94</v>
      </c>
      <c r="J38" s="6">
        <v>0.2</v>
      </c>
      <c r="K38" s="6">
        <v>33.9</v>
      </c>
      <c r="L38" s="6">
        <v>0.08</v>
      </c>
      <c r="M38" s="6"/>
      <c r="N38" s="6">
        <v>55.08</v>
      </c>
      <c r="O38" s="6">
        <v>126.46</v>
      </c>
      <c r="P38" s="6">
        <v>42.92</v>
      </c>
      <c r="Q38" s="6">
        <v>1.58</v>
      </c>
    </row>
    <row r="39" spans="1:17" ht="45" x14ac:dyDescent="0.25">
      <c r="A39" s="79"/>
      <c r="B39" s="80"/>
      <c r="C39" s="43">
        <v>150</v>
      </c>
      <c r="D39" s="4" t="s">
        <v>174</v>
      </c>
      <c r="E39" s="5" t="s">
        <v>149</v>
      </c>
      <c r="F39" s="6">
        <v>9.6999999999999993</v>
      </c>
      <c r="G39" s="6">
        <v>6.5</v>
      </c>
      <c r="H39" s="6">
        <v>11.4</v>
      </c>
      <c r="I39" s="6">
        <v>144</v>
      </c>
      <c r="J39" s="6">
        <v>0.35</v>
      </c>
      <c r="K39" s="6"/>
      <c r="L39" s="6">
        <v>0.03</v>
      </c>
      <c r="M39" s="6"/>
      <c r="N39" s="6">
        <v>7.5</v>
      </c>
      <c r="O39" s="6">
        <v>15.5</v>
      </c>
      <c r="P39" s="6">
        <v>41.6</v>
      </c>
      <c r="Q39" s="6">
        <v>0.57999999999999996</v>
      </c>
    </row>
    <row r="40" spans="1:17" x14ac:dyDescent="0.25">
      <c r="A40" s="79"/>
      <c r="B40" s="80"/>
      <c r="C40" s="43">
        <v>265</v>
      </c>
      <c r="D40" s="4" t="s">
        <v>98</v>
      </c>
      <c r="E40" s="5">
        <v>200</v>
      </c>
      <c r="F40" s="6">
        <v>7.0000000000000007E-2</v>
      </c>
      <c r="G40" s="6">
        <v>0.01</v>
      </c>
      <c r="H40" s="6">
        <v>15.31</v>
      </c>
      <c r="I40" s="6">
        <v>61.62</v>
      </c>
      <c r="J40" s="6"/>
      <c r="K40" s="6">
        <v>3.45</v>
      </c>
      <c r="L40" s="6"/>
      <c r="M40" s="6"/>
      <c r="N40" s="6">
        <v>15.88</v>
      </c>
      <c r="O40" s="6">
        <v>22.38</v>
      </c>
      <c r="P40" s="6">
        <v>11.96</v>
      </c>
      <c r="Q40" s="6">
        <v>2.15</v>
      </c>
    </row>
    <row r="41" spans="1:17" x14ac:dyDescent="0.25">
      <c r="A41" s="79"/>
      <c r="B41" s="80"/>
      <c r="C41" s="46" t="s">
        <v>116</v>
      </c>
      <c r="D41" s="10" t="s">
        <v>107</v>
      </c>
      <c r="E41" s="57">
        <v>40</v>
      </c>
      <c r="F41" s="9">
        <v>4.28</v>
      </c>
      <c r="G41" s="9">
        <v>0.4</v>
      </c>
      <c r="H41" s="9">
        <v>20.67</v>
      </c>
      <c r="I41" s="9">
        <v>94.93</v>
      </c>
      <c r="J41" s="9">
        <v>0.04</v>
      </c>
      <c r="K41" s="9">
        <v>0</v>
      </c>
      <c r="L41" s="9">
        <v>0</v>
      </c>
      <c r="M41" s="9">
        <v>0.52</v>
      </c>
      <c r="N41" s="9">
        <v>9.1999999999999993</v>
      </c>
      <c r="O41" s="9">
        <v>34.799999999999997</v>
      </c>
      <c r="P41" s="9">
        <v>13.2</v>
      </c>
      <c r="Q41" s="9">
        <v>0.44</v>
      </c>
    </row>
    <row r="42" spans="1:17" x14ac:dyDescent="0.25">
      <c r="A42" s="81"/>
      <c r="B42" s="82"/>
      <c r="C42" s="46" t="s">
        <v>116</v>
      </c>
      <c r="D42" s="10" t="s">
        <v>31</v>
      </c>
      <c r="E42" s="52">
        <v>40</v>
      </c>
      <c r="F42" s="9">
        <v>4.28</v>
      </c>
      <c r="G42" s="9">
        <v>0.4</v>
      </c>
      <c r="H42" s="9">
        <v>20.67</v>
      </c>
      <c r="I42" s="9">
        <v>94.93</v>
      </c>
      <c r="J42" s="9">
        <v>0.04</v>
      </c>
      <c r="K42" s="9">
        <v>0</v>
      </c>
      <c r="L42" s="9">
        <v>0</v>
      </c>
      <c r="M42" s="9">
        <v>0.52</v>
      </c>
      <c r="N42" s="9">
        <v>9.1999999999999993</v>
      </c>
      <c r="O42" s="9">
        <v>34.799999999999997</v>
      </c>
      <c r="P42" s="9">
        <v>13.2</v>
      </c>
      <c r="Q42" s="9">
        <v>0.44</v>
      </c>
    </row>
    <row r="43" spans="1:17" s="14" customFormat="1" x14ac:dyDescent="0.25">
      <c r="A43" s="91" t="s">
        <v>99</v>
      </c>
      <c r="B43" s="91"/>
      <c r="C43" s="91"/>
      <c r="D43" s="91"/>
      <c r="E43" s="91"/>
      <c r="F43" s="9">
        <f t="shared" ref="F43:Q43" si="4">SUM(F38:F42)</f>
        <v>22.59</v>
      </c>
      <c r="G43" s="9">
        <f t="shared" si="4"/>
        <v>15.39</v>
      </c>
      <c r="H43" s="9">
        <f t="shared" si="4"/>
        <v>99.11</v>
      </c>
      <c r="I43" s="9">
        <f t="shared" si="4"/>
        <v>609.42000000000007</v>
      </c>
      <c r="J43" s="9">
        <f t="shared" si="4"/>
        <v>0.63000000000000012</v>
      </c>
      <c r="K43" s="9">
        <f t="shared" si="4"/>
        <v>37.35</v>
      </c>
      <c r="L43" s="9">
        <f t="shared" si="4"/>
        <v>0.11</v>
      </c>
      <c r="M43" s="9">
        <f t="shared" si="4"/>
        <v>1.04</v>
      </c>
      <c r="N43" s="9">
        <f t="shared" si="4"/>
        <v>96.86</v>
      </c>
      <c r="O43" s="9">
        <f t="shared" si="4"/>
        <v>233.94</v>
      </c>
      <c r="P43" s="9">
        <f t="shared" si="4"/>
        <v>122.88000000000002</v>
      </c>
      <c r="Q43" s="9">
        <f t="shared" si="4"/>
        <v>5.1900000000000013</v>
      </c>
    </row>
    <row r="44" spans="1:17" s="14" customFormat="1" x14ac:dyDescent="0.25">
      <c r="A44" s="77" t="s">
        <v>22</v>
      </c>
      <c r="B44" s="78"/>
      <c r="C44" s="5">
        <v>93</v>
      </c>
      <c r="D44" s="4" t="s">
        <v>150</v>
      </c>
      <c r="E44" s="5">
        <v>200</v>
      </c>
      <c r="F44" s="6">
        <v>6.55</v>
      </c>
      <c r="G44" s="6">
        <v>8.33</v>
      </c>
      <c r="H44" s="6">
        <v>35.090000000000003</v>
      </c>
      <c r="I44" s="6">
        <v>241.11</v>
      </c>
      <c r="J44" s="6">
        <v>0.11</v>
      </c>
      <c r="K44" s="6">
        <v>1.02</v>
      </c>
      <c r="L44" s="6">
        <v>0.06</v>
      </c>
      <c r="M44" s="6"/>
      <c r="N44" s="6">
        <v>131</v>
      </c>
      <c r="O44" s="6"/>
      <c r="P44" s="6">
        <v>28.69</v>
      </c>
      <c r="Q44" s="6">
        <v>1.35</v>
      </c>
    </row>
    <row r="45" spans="1:17" ht="30" x14ac:dyDescent="0.25">
      <c r="A45" s="79"/>
      <c r="B45" s="80"/>
      <c r="C45" s="43">
        <v>270</v>
      </c>
      <c r="D45" s="4" t="s">
        <v>124</v>
      </c>
      <c r="E45" s="5">
        <v>200</v>
      </c>
      <c r="F45" s="6"/>
      <c r="G45" s="6"/>
      <c r="H45" s="6">
        <v>11.28</v>
      </c>
      <c r="I45" s="6">
        <v>45.12</v>
      </c>
      <c r="J45" s="6"/>
      <c r="K45" s="6">
        <v>1.03</v>
      </c>
      <c r="L45" s="6"/>
      <c r="M45" s="6"/>
      <c r="N45" s="6">
        <v>11.43</v>
      </c>
      <c r="O45" s="6">
        <v>17.28</v>
      </c>
      <c r="P45" s="6">
        <v>9.3800000000000008</v>
      </c>
      <c r="Q45" s="6">
        <v>1.68</v>
      </c>
    </row>
    <row r="46" spans="1:17" x14ac:dyDescent="0.25">
      <c r="A46" s="81"/>
      <c r="B46" s="82"/>
      <c r="C46" s="46" t="s">
        <v>116</v>
      </c>
      <c r="D46" s="10" t="s">
        <v>31</v>
      </c>
      <c r="E46" s="52">
        <v>40</v>
      </c>
      <c r="F46" s="9">
        <v>4.28</v>
      </c>
      <c r="G46" s="9">
        <v>0.4</v>
      </c>
      <c r="H46" s="9">
        <v>20.67</v>
      </c>
      <c r="I46" s="9">
        <v>94.93</v>
      </c>
      <c r="J46" s="9">
        <v>0.04</v>
      </c>
      <c r="K46" s="9">
        <v>0</v>
      </c>
      <c r="L46" s="9">
        <v>0</v>
      </c>
      <c r="M46" s="9">
        <v>0.52</v>
      </c>
      <c r="N46" s="9">
        <v>9.1999999999999993</v>
      </c>
      <c r="O46" s="9">
        <v>34.799999999999997</v>
      </c>
      <c r="P46" s="9">
        <v>13.2</v>
      </c>
      <c r="Q46" s="9">
        <v>0.44</v>
      </c>
    </row>
    <row r="47" spans="1:17" x14ac:dyDescent="0.25">
      <c r="A47" s="87" t="s">
        <v>99</v>
      </c>
      <c r="B47" s="88"/>
      <c r="C47" s="88"/>
      <c r="D47" s="88"/>
      <c r="E47" s="89"/>
      <c r="F47" s="9">
        <f t="shared" ref="F47:Q47" si="5">SUM(F44:F46)</f>
        <v>10.83</v>
      </c>
      <c r="G47" s="9">
        <f t="shared" si="5"/>
        <v>8.73</v>
      </c>
      <c r="H47" s="9">
        <f t="shared" si="5"/>
        <v>67.040000000000006</v>
      </c>
      <c r="I47" s="9">
        <f t="shared" si="5"/>
        <v>381.16</v>
      </c>
      <c r="J47" s="9">
        <f t="shared" si="5"/>
        <v>0.15</v>
      </c>
      <c r="K47" s="9">
        <f t="shared" si="5"/>
        <v>2.0499999999999998</v>
      </c>
      <c r="L47" s="9">
        <f t="shared" si="5"/>
        <v>0.06</v>
      </c>
      <c r="M47" s="9">
        <f t="shared" si="5"/>
        <v>0.52</v>
      </c>
      <c r="N47" s="9">
        <f t="shared" si="5"/>
        <v>151.63</v>
      </c>
      <c r="O47" s="9">
        <f t="shared" si="5"/>
        <v>52.08</v>
      </c>
      <c r="P47" s="9">
        <f t="shared" si="5"/>
        <v>51.269999999999996</v>
      </c>
      <c r="Q47" s="9">
        <f t="shared" si="5"/>
        <v>3.47</v>
      </c>
    </row>
    <row r="48" spans="1:17" x14ac:dyDescent="0.25">
      <c r="A48" s="77" t="s">
        <v>33</v>
      </c>
      <c r="B48" s="78"/>
      <c r="C48" s="43">
        <v>191</v>
      </c>
      <c r="D48" s="4" t="s">
        <v>158</v>
      </c>
      <c r="E48" s="74">
        <v>200</v>
      </c>
      <c r="F48" s="5">
        <v>37.200000000000003</v>
      </c>
      <c r="G48" s="6">
        <v>45.33</v>
      </c>
      <c r="H48" s="6">
        <v>41.05</v>
      </c>
      <c r="I48" s="6">
        <v>747.09</v>
      </c>
      <c r="J48" s="6">
        <v>0.19</v>
      </c>
      <c r="K48" s="6">
        <v>1.65</v>
      </c>
      <c r="L48" s="6">
        <v>1.1200000000000001</v>
      </c>
      <c r="M48" s="6"/>
      <c r="N48" s="6">
        <v>41.6</v>
      </c>
      <c r="O48" s="6">
        <v>448.45</v>
      </c>
      <c r="P48" s="6">
        <v>62.34</v>
      </c>
      <c r="Q48" s="6">
        <v>1.1200000000000001</v>
      </c>
    </row>
    <row r="49" spans="1:17" x14ac:dyDescent="0.25">
      <c r="A49" s="79"/>
      <c r="B49" s="80"/>
      <c r="C49" s="44" t="s">
        <v>116</v>
      </c>
      <c r="D49" s="2" t="s">
        <v>30</v>
      </c>
      <c r="E49" s="1">
        <v>200</v>
      </c>
      <c r="F49" s="6">
        <v>0.56000000000000005</v>
      </c>
      <c r="G49" s="6"/>
      <c r="H49" s="6">
        <v>27.89</v>
      </c>
      <c r="I49" s="6">
        <v>113.79</v>
      </c>
      <c r="J49" s="6">
        <v>0.02</v>
      </c>
      <c r="K49" s="6">
        <v>1</v>
      </c>
      <c r="L49" s="6"/>
      <c r="M49" s="6"/>
      <c r="N49" s="6">
        <v>42.6</v>
      </c>
      <c r="O49" s="6">
        <v>38</v>
      </c>
      <c r="P49" s="6">
        <v>27.3</v>
      </c>
      <c r="Q49" s="6">
        <v>0.89</v>
      </c>
    </row>
    <row r="50" spans="1:17" x14ac:dyDescent="0.25">
      <c r="A50" s="79"/>
      <c r="B50" s="80"/>
      <c r="C50" s="46" t="s">
        <v>116</v>
      </c>
      <c r="D50" s="4" t="s">
        <v>151</v>
      </c>
      <c r="E50" s="5">
        <v>150</v>
      </c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7" x14ac:dyDescent="0.25">
      <c r="A51" s="79"/>
      <c r="B51" s="80"/>
      <c r="C51" s="46" t="s">
        <v>116</v>
      </c>
      <c r="D51" s="10" t="s">
        <v>31</v>
      </c>
      <c r="E51" s="57">
        <v>40</v>
      </c>
      <c r="F51" s="9">
        <v>4.28</v>
      </c>
      <c r="G51" s="9">
        <v>0.4</v>
      </c>
      <c r="H51" s="9">
        <v>20.67</v>
      </c>
      <c r="I51" s="9">
        <v>94.93</v>
      </c>
      <c r="J51" s="9">
        <v>0.04</v>
      </c>
      <c r="K51" s="9">
        <v>0</v>
      </c>
      <c r="L51" s="9">
        <v>0</v>
      </c>
      <c r="M51" s="9">
        <v>0.52</v>
      </c>
      <c r="N51" s="9">
        <v>9.1999999999999993</v>
      </c>
      <c r="O51" s="9">
        <v>34.799999999999997</v>
      </c>
      <c r="P51" s="9">
        <v>13.2</v>
      </c>
      <c r="Q51" s="9">
        <v>0.44</v>
      </c>
    </row>
    <row r="52" spans="1:17" x14ac:dyDescent="0.25">
      <c r="A52" s="81"/>
      <c r="B52" s="82"/>
      <c r="C52" s="46" t="s">
        <v>116</v>
      </c>
      <c r="D52" s="10" t="s">
        <v>107</v>
      </c>
      <c r="E52" s="57">
        <v>40</v>
      </c>
      <c r="F52" s="9">
        <v>4.28</v>
      </c>
      <c r="G52" s="9">
        <v>0.4</v>
      </c>
      <c r="H52" s="9">
        <v>20.67</v>
      </c>
      <c r="I52" s="9">
        <v>94.93</v>
      </c>
      <c r="J52" s="9">
        <v>0.04</v>
      </c>
      <c r="K52" s="9">
        <v>0</v>
      </c>
      <c r="L52" s="9">
        <v>0</v>
      </c>
      <c r="M52" s="9">
        <v>0.52</v>
      </c>
      <c r="N52" s="9">
        <v>9.1999999999999993</v>
      </c>
      <c r="O52" s="9">
        <v>34.799999999999997</v>
      </c>
      <c r="P52" s="9">
        <v>13.2</v>
      </c>
      <c r="Q52" s="9">
        <v>0.44</v>
      </c>
    </row>
    <row r="53" spans="1:17" x14ac:dyDescent="0.25">
      <c r="A53" s="87" t="s">
        <v>99</v>
      </c>
      <c r="B53" s="88"/>
      <c r="C53" s="88"/>
      <c r="D53" s="88"/>
      <c r="E53" s="89"/>
      <c r="F53" s="35">
        <f t="shared" ref="F53:Q53" si="6">SUM(F48:F52)</f>
        <v>46.320000000000007</v>
      </c>
      <c r="G53" s="35">
        <f t="shared" si="6"/>
        <v>46.129999999999995</v>
      </c>
      <c r="H53" s="35">
        <f t="shared" si="6"/>
        <v>110.28</v>
      </c>
      <c r="I53" s="35">
        <f t="shared" si="6"/>
        <v>1050.74</v>
      </c>
      <c r="J53" s="35">
        <f t="shared" si="6"/>
        <v>0.28999999999999998</v>
      </c>
      <c r="K53" s="35">
        <f t="shared" si="6"/>
        <v>2.65</v>
      </c>
      <c r="L53" s="35">
        <f t="shared" si="6"/>
        <v>1.1200000000000001</v>
      </c>
      <c r="M53" s="35">
        <f t="shared" si="6"/>
        <v>1.04</v>
      </c>
      <c r="N53" s="35">
        <f t="shared" si="6"/>
        <v>102.60000000000001</v>
      </c>
      <c r="O53" s="35">
        <f t="shared" si="6"/>
        <v>556.04999999999995</v>
      </c>
      <c r="P53" s="35">
        <f t="shared" si="6"/>
        <v>116.04</v>
      </c>
      <c r="Q53" s="35">
        <f t="shared" si="6"/>
        <v>2.89</v>
      </c>
    </row>
    <row r="54" spans="1:17" ht="30" x14ac:dyDescent="0.25">
      <c r="A54" s="77" t="s">
        <v>23</v>
      </c>
      <c r="B54" s="78"/>
      <c r="C54" s="1">
        <v>4</v>
      </c>
      <c r="D54" s="2" t="s">
        <v>168</v>
      </c>
      <c r="E54" s="1">
        <v>70</v>
      </c>
      <c r="F54" s="73">
        <v>0.84</v>
      </c>
      <c r="G54" s="73">
        <v>5.0599999999999996</v>
      </c>
      <c r="H54" s="73">
        <v>5.32</v>
      </c>
      <c r="I54" s="73">
        <v>70.02</v>
      </c>
      <c r="J54" s="73">
        <v>0.06</v>
      </c>
      <c r="K54" s="73">
        <v>42.5</v>
      </c>
      <c r="L54" s="73">
        <v>0.92</v>
      </c>
      <c r="M54" s="73"/>
      <c r="N54" s="73">
        <v>45.52</v>
      </c>
      <c r="O54" s="73">
        <v>61.54</v>
      </c>
      <c r="P54" s="73">
        <v>17.239999999999998</v>
      </c>
      <c r="Q54" s="73">
        <v>0.98</v>
      </c>
    </row>
    <row r="55" spans="1:17" x14ac:dyDescent="0.25">
      <c r="A55" s="79"/>
      <c r="B55" s="80"/>
      <c r="C55" s="43">
        <v>216</v>
      </c>
      <c r="D55" s="4" t="s">
        <v>38</v>
      </c>
      <c r="E55" s="5">
        <v>150</v>
      </c>
      <c r="F55" s="6">
        <v>4.26</v>
      </c>
      <c r="G55" s="6">
        <v>8.08</v>
      </c>
      <c r="H55" s="6">
        <v>31.06</v>
      </c>
      <c r="I55" s="6">
        <v>213.94</v>
      </c>
      <c r="J55" s="6">
        <v>0.2</v>
      </c>
      <c r="K55" s="6">
        <v>33.9</v>
      </c>
      <c r="L55" s="6">
        <v>0.08</v>
      </c>
      <c r="M55" s="6"/>
      <c r="N55" s="6">
        <v>55.08</v>
      </c>
      <c r="O55" s="6">
        <v>126.46</v>
      </c>
      <c r="P55" s="6">
        <v>42.92</v>
      </c>
      <c r="Q55" s="6">
        <v>1.58</v>
      </c>
    </row>
    <row r="56" spans="1:17" x14ac:dyDescent="0.25">
      <c r="A56" s="79"/>
      <c r="B56" s="80"/>
      <c r="C56" s="59">
        <v>171</v>
      </c>
      <c r="D56" s="35" t="s">
        <v>139</v>
      </c>
      <c r="E56" s="17">
        <v>70</v>
      </c>
      <c r="F56" s="9">
        <v>10.68</v>
      </c>
      <c r="G56" s="9">
        <v>11.72</v>
      </c>
      <c r="H56" s="9">
        <v>5.74</v>
      </c>
      <c r="I56" s="9">
        <v>176.75</v>
      </c>
      <c r="J56" s="9">
        <v>0.08</v>
      </c>
      <c r="K56" s="9">
        <v>0.96</v>
      </c>
      <c r="L56" s="9">
        <v>0.28999999999999998</v>
      </c>
      <c r="M56" s="9"/>
      <c r="N56" s="9">
        <v>14</v>
      </c>
      <c r="O56" s="9">
        <v>141.22</v>
      </c>
      <c r="P56" s="9">
        <v>21.18</v>
      </c>
      <c r="Q56" s="9">
        <v>2.0099999999999998</v>
      </c>
    </row>
    <row r="57" spans="1:17" ht="30" x14ac:dyDescent="0.25">
      <c r="A57" s="79"/>
      <c r="B57" s="80"/>
      <c r="C57" s="43">
        <v>242</v>
      </c>
      <c r="D57" s="4" t="s">
        <v>100</v>
      </c>
      <c r="E57" s="5">
        <v>200</v>
      </c>
      <c r="F57" s="6">
        <v>3.77</v>
      </c>
      <c r="G57" s="6">
        <v>3.93</v>
      </c>
      <c r="H57" s="6">
        <v>25.95</v>
      </c>
      <c r="I57" s="6">
        <v>153.91999999999999</v>
      </c>
      <c r="J57" s="6">
        <v>0.03</v>
      </c>
      <c r="K57" s="6">
        <v>1</v>
      </c>
      <c r="L57" s="6">
        <v>0.02</v>
      </c>
      <c r="M57" s="6"/>
      <c r="N57" s="6">
        <v>121.94</v>
      </c>
      <c r="O57" s="6">
        <v>114.13</v>
      </c>
      <c r="P57" s="6">
        <v>16.7</v>
      </c>
      <c r="Q57" s="6">
        <v>0.51</v>
      </c>
    </row>
    <row r="58" spans="1:17" s="7" customFormat="1" x14ac:dyDescent="0.25">
      <c r="A58" s="79"/>
      <c r="B58" s="80"/>
      <c r="C58" s="46" t="s">
        <v>116</v>
      </c>
      <c r="D58" s="10" t="s">
        <v>31</v>
      </c>
      <c r="E58" s="57">
        <v>40</v>
      </c>
      <c r="F58" s="9">
        <v>4.28</v>
      </c>
      <c r="G58" s="9">
        <v>0.4</v>
      </c>
      <c r="H58" s="9">
        <v>20.67</v>
      </c>
      <c r="I58" s="9">
        <v>94.93</v>
      </c>
      <c r="J58" s="9">
        <v>0.04</v>
      </c>
      <c r="K58" s="9">
        <v>0</v>
      </c>
      <c r="L58" s="9">
        <v>0</v>
      </c>
      <c r="M58" s="9">
        <v>0.52</v>
      </c>
      <c r="N58" s="9">
        <v>9.1999999999999993</v>
      </c>
      <c r="O58" s="9">
        <v>34.799999999999997</v>
      </c>
      <c r="P58" s="9">
        <v>13.2</v>
      </c>
      <c r="Q58" s="9">
        <v>0.44</v>
      </c>
    </row>
    <row r="59" spans="1:17" s="7" customFormat="1" x14ac:dyDescent="0.25">
      <c r="A59" s="81"/>
      <c r="B59" s="82"/>
      <c r="C59" s="46" t="s">
        <v>116</v>
      </c>
      <c r="D59" s="10" t="s">
        <v>107</v>
      </c>
      <c r="E59" s="57">
        <v>40</v>
      </c>
      <c r="F59" s="9">
        <v>4.28</v>
      </c>
      <c r="G59" s="9">
        <v>0.4</v>
      </c>
      <c r="H59" s="9">
        <v>20.67</v>
      </c>
      <c r="I59" s="9">
        <v>94.93</v>
      </c>
      <c r="J59" s="9">
        <v>0.04</v>
      </c>
      <c r="K59" s="9">
        <v>0</v>
      </c>
      <c r="L59" s="9">
        <v>0</v>
      </c>
      <c r="M59" s="9">
        <v>0.52</v>
      </c>
      <c r="N59" s="9">
        <v>9.1999999999999993</v>
      </c>
      <c r="O59" s="9">
        <v>34.799999999999997</v>
      </c>
      <c r="P59" s="9">
        <v>13.2</v>
      </c>
      <c r="Q59" s="9">
        <v>0.44</v>
      </c>
    </row>
    <row r="60" spans="1:17" x14ac:dyDescent="0.25">
      <c r="A60" s="87" t="s">
        <v>99</v>
      </c>
      <c r="B60" s="88"/>
      <c r="C60" s="88"/>
      <c r="D60" s="88"/>
      <c r="E60" s="89"/>
      <c r="F60" s="35">
        <f t="shared" ref="F60:Q60" si="7">SUM(F55:F59)</f>
        <v>27.270000000000003</v>
      </c>
      <c r="G60" s="35">
        <f t="shared" si="7"/>
        <v>24.529999999999998</v>
      </c>
      <c r="H60" s="35">
        <f t="shared" si="7"/>
        <v>104.09</v>
      </c>
      <c r="I60" s="35">
        <f t="shared" si="7"/>
        <v>734.47</v>
      </c>
      <c r="J60" s="35">
        <f t="shared" si="7"/>
        <v>0.39</v>
      </c>
      <c r="K60" s="35">
        <f t="shared" si="7"/>
        <v>35.86</v>
      </c>
      <c r="L60" s="35">
        <f t="shared" si="7"/>
        <v>0.39</v>
      </c>
      <c r="M60" s="35">
        <f t="shared" si="7"/>
        <v>1.04</v>
      </c>
      <c r="N60" s="35">
        <f t="shared" si="7"/>
        <v>209.41999999999996</v>
      </c>
      <c r="O60" s="35">
        <f t="shared" si="7"/>
        <v>451.41</v>
      </c>
      <c r="P60" s="35">
        <f t="shared" si="7"/>
        <v>107.2</v>
      </c>
      <c r="Q60" s="35">
        <f t="shared" si="7"/>
        <v>4.9800000000000004</v>
      </c>
    </row>
    <row r="61" spans="1:17" x14ac:dyDescent="0.25">
      <c r="A61" s="77" t="s">
        <v>34</v>
      </c>
      <c r="B61" s="78"/>
      <c r="C61" s="59">
        <v>201</v>
      </c>
      <c r="D61" s="35" t="s">
        <v>152</v>
      </c>
      <c r="E61" s="17">
        <v>150</v>
      </c>
      <c r="F61" s="9">
        <v>5.18</v>
      </c>
      <c r="G61" s="9">
        <v>6.78</v>
      </c>
      <c r="H61" s="9">
        <v>53.7</v>
      </c>
      <c r="I61" s="9">
        <v>300.24</v>
      </c>
      <c r="J61" s="9">
        <v>0.06</v>
      </c>
      <c r="K61" s="9"/>
      <c r="L61" s="9">
        <v>0.04</v>
      </c>
      <c r="M61" s="9"/>
      <c r="N61" s="9">
        <v>19.12</v>
      </c>
      <c r="O61" s="9">
        <v>71.56</v>
      </c>
      <c r="P61" s="9">
        <v>15.4</v>
      </c>
      <c r="Q61" s="9">
        <v>1.32</v>
      </c>
    </row>
    <row r="62" spans="1:17" x14ac:dyDescent="0.25">
      <c r="A62" s="79"/>
      <c r="B62" s="80"/>
      <c r="C62" s="5">
        <v>143</v>
      </c>
      <c r="D62" s="4" t="s">
        <v>35</v>
      </c>
      <c r="E62" s="5">
        <v>70</v>
      </c>
      <c r="F62" s="6">
        <v>10.36</v>
      </c>
      <c r="G62" s="6">
        <v>1.93</v>
      </c>
      <c r="H62" s="6">
        <v>6.79</v>
      </c>
      <c r="I62" s="6">
        <v>85.93</v>
      </c>
      <c r="J62" s="6">
        <v>0.06</v>
      </c>
      <c r="K62" s="6"/>
      <c r="L62" s="6">
        <v>0.04</v>
      </c>
      <c r="M62" s="6"/>
      <c r="N62" s="6">
        <v>7.01</v>
      </c>
      <c r="O62" s="6">
        <v>19.420000000000002</v>
      </c>
      <c r="P62" s="6">
        <v>38.82</v>
      </c>
      <c r="Q62" s="6">
        <v>0.77</v>
      </c>
    </row>
    <row r="63" spans="1:17" ht="30" x14ac:dyDescent="0.25">
      <c r="A63" s="79"/>
      <c r="B63" s="80"/>
      <c r="C63" s="43">
        <v>270</v>
      </c>
      <c r="D63" s="4" t="s">
        <v>124</v>
      </c>
      <c r="E63" s="5">
        <v>200</v>
      </c>
      <c r="F63" s="6"/>
      <c r="G63" s="6"/>
      <c r="H63" s="6">
        <v>11.28</v>
      </c>
      <c r="I63" s="6">
        <v>45.12</v>
      </c>
      <c r="J63" s="6"/>
      <c r="K63" s="6">
        <v>1.03</v>
      </c>
      <c r="L63" s="6"/>
      <c r="M63" s="6"/>
      <c r="N63" s="6">
        <v>11.43</v>
      </c>
      <c r="O63" s="6">
        <v>17.28</v>
      </c>
      <c r="P63" s="6">
        <v>9.3800000000000008</v>
      </c>
      <c r="Q63" s="6">
        <v>1.68</v>
      </c>
    </row>
    <row r="64" spans="1:17" x14ac:dyDescent="0.25">
      <c r="A64" s="79"/>
      <c r="B64" s="80"/>
      <c r="C64" s="46" t="s">
        <v>116</v>
      </c>
      <c r="D64" s="10" t="s">
        <v>107</v>
      </c>
      <c r="E64" s="57">
        <v>40</v>
      </c>
      <c r="F64" s="9">
        <v>4.28</v>
      </c>
      <c r="G64" s="9">
        <v>0.4</v>
      </c>
      <c r="H64" s="9">
        <v>20.67</v>
      </c>
      <c r="I64" s="9">
        <v>94.93</v>
      </c>
      <c r="J64" s="9">
        <v>0.04</v>
      </c>
      <c r="K64" s="9">
        <v>0</v>
      </c>
      <c r="L64" s="9">
        <v>0</v>
      </c>
      <c r="M64" s="9">
        <v>0.52</v>
      </c>
      <c r="N64" s="9">
        <v>9.1999999999999993</v>
      </c>
      <c r="O64" s="9">
        <v>34.799999999999997</v>
      </c>
      <c r="P64" s="9">
        <v>13.2</v>
      </c>
      <c r="Q64" s="9">
        <v>0.44</v>
      </c>
    </row>
    <row r="65" spans="1:17" x14ac:dyDescent="0.25">
      <c r="A65" s="81"/>
      <c r="B65" s="82"/>
      <c r="C65" s="43" t="s">
        <v>116</v>
      </c>
      <c r="D65" s="35" t="s">
        <v>31</v>
      </c>
      <c r="E65" s="35">
        <v>40</v>
      </c>
      <c r="F65" s="35">
        <v>4.28</v>
      </c>
      <c r="G65" s="35">
        <v>0.4</v>
      </c>
      <c r="H65" s="35">
        <v>20.67</v>
      </c>
      <c r="I65" s="35">
        <v>94.93</v>
      </c>
      <c r="J65" s="35">
        <v>0.04</v>
      </c>
      <c r="K65" s="35">
        <v>0</v>
      </c>
      <c r="L65" s="35">
        <v>0</v>
      </c>
      <c r="M65" s="35">
        <v>0.52</v>
      </c>
      <c r="N65" s="35">
        <v>9.1999999999999993</v>
      </c>
      <c r="O65" s="35">
        <v>34.799999999999997</v>
      </c>
      <c r="P65" s="35">
        <v>13.2</v>
      </c>
      <c r="Q65" s="35">
        <v>0.44</v>
      </c>
    </row>
    <row r="66" spans="1:17" x14ac:dyDescent="0.25">
      <c r="A66" s="87" t="s">
        <v>99</v>
      </c>
      <c r="B66" s="88"/>
      <c r="C66" s="88"/>
      <c r="D66" s="88"/>
      <c r="E66" s="89"/>
      <c r="F66" s="35">
        <f t="shared" ref="F66:Q66" si="8">SUM(F61:F65)</f>
        <v>24.1</v>
      </c>
      <c r="G66" s="35">
        <f t="shared" si="8"/>
        <v>9.5100000000000016</v>
      </c>
      <c r="H66" s="35">
        <f t="shared" si="8"/>
        <v>113.11</v>
      </c>
      <c r="I66" s="35">
        <f t="shared" si="8"/>
        <v>621.15000000000009</v>
      </c>
      <c r="J66" s="35">
        <f t="shared" si="8"/>
        <v>0.2</v>
      </c>
      <c r="K66" s="35">
        <f t="shared" si="8"/>
        <v>1.03</v>
      </c>
      <c r="L66" s="35">
        <f t="shared" si="8"/>
        <v>0.08</v>
      </c>
      <c r="M66" s="35">
        <f t="shared" si="8"/>
        <v>1.04</v>
      </c>
      <c r="N66" s="35">
        <f t="shared" si="8"/>
        <v>55.960000000000008</v>
      </c>
      <c r="O66" s="35">
        <f t="shared" si="8"/>
        <v>177.86</v>
      </c>
      <c r="P66" s="35">
        <f t="shared" si="8"/>
        <v>90</v>
      </c>
      <c r="Q66" s="35">
        <f t="shared" si="8"/>
        <v>4.6500000000000004</v>
      </c>
    </row>
    <row r="67" spans="1:17" ht="45" x14ac:dyDescent="0.25">
      <c r="A67" s="77" t="s">
        <v>24</v>
      </c>
      <c r="B67" s="78"/>
      <c r="C67" s="59">
        <v>54</v>
      </c>
      <c r="D67" s="35" t="s">
        <v>145</v>
      </c>
      <c r="E67" s="17" t="s">
        <v>125</v>
      </c>
      <c r="F67" s="9">
        <v>1.86</v>
      </c>
      <c r="G67" s="9">
        <v>6.15</v>
      </c>
      <c r="H67" s="9">
        <v>6.33</v>
      </c>
      <c r="I67" s="9">
        <v>87.6</v>
      </c>
      <c r="J67" s="9">
        <v>0.1</v>
      </c>
      <c r="K67" s="9">
        <v>42.28</v>
      </c>
      <c r="L67" s="9">
        <v>1.44</v>
      </c>
      <c r="M67" s="9"/>
      <c r="N67" s="9">
        <v>63.01</v>
      </c>
      <c r="O67" s="9">
        <v>161.43</v>
      </c>
      <c r="P67" s="9">
        <v>35.549999999999997</v>
      </c>
      <c r="Q67" s="9">
        <v>2.44</v>
      </c>
    </row>
    <row r="68" spans="1:17" x14ac:dyDescent="0.25">
      <c r="A68" s="79"/>
      <c r="B68" s="80"/>
      <c r="C68" s="43" t="s">
        <v>116</v>
      </c>
      <c r="D68" s="68" t="s">
        <v>155</v>
      </c>
      <c r="E68" s="68">
        <v>30</v>
      </c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</row>
    <row r="69" spans="1:17" ht="30" x14ac:dyDescent="0.25">
      <c r="A69" s="79"/>
      <c r="B69" s="80"/>
      <c r="C69" s="43">
        <v>270</v>
      </c>
      <c r="D69" s="4" t="s">
        <v>146</v>
      </c>
      <c r="E69" s="5">
        <v>200</v>
      </c>
      <c r="F69" s="6"/>
      <c r="G69" s="6"/>
      <c r="H69" s="6">
        <v>11.28</v>
      </c>
      <c r="I69" s="6">
        <v>45.12</v>
      </c>
      <c r="J69" s="6"/>
      <c r="K69" s="6">
        <v>1.03</v>
      </c>
      <c r="L69" s="6"/>
      <c r="M69" s="6"/>
      <c r="N69" s="6">
        <v>11.43</v>
      </c>
      <c r="O69" s="6">
        <v>17.28</v>
      </c>
      <c r="P69" s="6">
        <v>9.3800000000000008</v>
      </c>
      <c r="Q69" s="6">
        <v>1.68</v>
      </c>
    </row>
    <row r="70" spans="1:17" x14ac:dyDescent="0.25">
      <c r="A70" s="79"/>
      <c r="B70" s="80"/>
      <c r="C70" s="46" t="s">
        <v>116</v>
      </c>
      <c r="D70" s="10" t="s">
        <v>107</v>
      </c>
      <c r="E70" s="57">
        <v>40</v>
      </c>
      <c r="F70" s="9">
        <v>4.28</v>
      </c>
      <c r="G70" s="9">
        <v>0.4</v>
      </c>
      <c r="H70" s="9">
        <v>20.67</v>
      </c>
      <c r="I70" s="9">
        <v>94.93</v>
      </c>
      <c r="J70" s="9">
        <v>0.04</v>
      </c>
      <c r="K70" s="9">
        <v>0</v>
      </c>
      <c r="L70" s="9">
        <v>0</v>
      </c>
      <c r="M70" s="9">
        <v>0.52</v>
      </c>
      <c r="N70" s="9">
        <v>9.1999999999999993</v>
      </c>
      <c r="O70" s="9">
        <v>34.799999999999997</v>
      </c>
      <c r="P70" s="9">
        <v>13.2</v>
      </c>
      <c r="Q70" s="9">
        <v>0.44</v>
      </c>
    </row>
    <row r="71" spans="1:17" ht="15.75" customHeight="1" x14ac:dyDescent="0.25">
      <c r="A71" s="81"/>
      <c r="B71" s="82"/>
      <c r="C71" s="43" t="s">
        <v>116</v>
      </c>
      <c r="D71" s="35" t="s">
        <v>31</v>
      </c>
      <c r="E71" s="35">
        <v>40</v>
      </c>
      <c r="F71" s="35">
        <v>4.28</v>
      </c>
      <c r="G71" s="35">
        <v>0.4</v>
      </c>
      <c r="H71" s="35">
        <v>20.67</v>
      </c>
      <c r="I71" s="35">
        <v>94.93</v>
      </c>
      <c r="J71" s="35">
        <v>0.04</v>
      </c>
      <c r="K71" s="35">
        <v>0</v>
      </c>
      <c r="L71" s="35">
        <v>0</v>
      </c>
      <c r="M71" s="35">
        <v>0.52</v>
      </c>
      <c r="N71" s="35">
        <v>9.1999999999999993</v>
      </c>
      <c r="O71" s="35">
        <v>34.799999999999997</v>
      </c>
      <c r="P71" s="35">
        <v>13.2</v>
      </c>
      <c r="Q71" s="35">
        <v>0.44</v>
      </c>
    </row>
    <row r="72" spans="1:17" x14ac:dyDescent="0.25">
      <c r="A72" s="77" t="s">
        <v>99</v>
      </c>
      <c r="B72" s="86"/>
      <c r="C72" s="86"/>
      <c r="D72" s="86"/>
      <c r="E72" s="78"/>
      <c r="F72" s="53">
        <f t="shared" ref="F72:Q72" si="9">SUM(F67:F71)</f>
        <v>10.420000000000002</v>
      </c>
      <c r="G72" s="53">
        <f t="shared" si="9"/>
        <v>6.9500000000000011</v>
      </c>
      <c r="H72" s="53">
        <f t="shared" si="9"/>
        <v>58.95</v>
      </c>
      <c r="I72" s="53">
        <f t="shared" si="9"/>
        <v>322.58000000000004</v>
      </c>
      <c r="J72" s="53">
        <f t="shared" si="9"/>
        <v>0.18000000000000002</v>
      </c>
      <c r="K72" s="53">
        <f t="shared" si="9"/>
        <v>43.31</v>
      </c>
      <c r="L72" s="53">
        <f t="shared" si="9"/>
        <v>1.44</v>
      </c>
      <c r="M72" s="53">
        <f t="shared" si="9"/>
        <v>1.04</v>
      </c>
      <c r="N72" s="53">
        <f t="shared" si="9"/>
        <v>92.84</v>
      </c>
      <c r="O72" s="53">
        <f t="shared" si="9"/>
        <v>248.31</v>
      </c>
      <c r="P72" s="53">
        <f t="shared" si="9"/>
        <v>71.33</v>
      </c>
      <c r="Q72" s="53">
        <f t="shared" si="9"/>
        <v>5.0000000000000009</v>
      </c>
    </row>
    <row r="73" spans="1:17" s="14" customFormat="1" ht="30" x14ac:dyDescent="0.25">
      <c r="A73" s="77" t="s">
        <v>25</v>
      </c>
      <c r="B73" s="78"/>
      <c r="C73" s="5">
        <v>204</v>
      </c>
      <c r="D73" s="2" t="s">
        <v>39</v>
      </c>
      <c r="E73" s="1">
        <v>150</v>
      </c>
      <c r="F73" s="72">
        <v>3.68</v>
      </c>
      <c r="G73" s="72">
        <v>4.0599999999999996</v>
      </c>
      <c r="H73" s="72">
        <v>47.1</v>
      </c>
      <c r="I73" s="72">
        <v>281.45999999999998</v>
      </c>
      <c r="J73" s="72">
        <v>0.12</v>
      </c>
      <c r="K73" s="72"/>
      <c r="L73" s="72">
        <v>0.04</v>
      </c>
      <c r="M73" s="72"/>
      <c r="N73" s="72">
        <v>14.22</v>
      </c>
      <c r="O73" s="72">
        <v>61</v>
      </c>
      <c r="P73" s="72">
        <v>111.6</v>
      </c>
      <c r="Q73" s="72">
        <v>0.84</v>
      </c>
    </row>
    <row r="74" spans="1:17" x14ac:dyDescent="0.25">
      <c r="A74" s="79"/>
      <c r="B74" s="80"/>
      <c r="C74" s="5">
        <v>162</v>
      </c>
      <c r="D74" s="4" t="s">
        <v>32</v>
      </c>
      <c r="E74" s="5">
        <v>70</v>
      </c>
      <c r="F74" s="6">
        <v>21.68</v>
      </c>
      <c r="G74" s="6">
        <v>24.21</v>
      </c>
      <c r="H74" s="6">
        <v>6.74</v>
      </c>
      <c r="I74" s="6">
        <v>331.53</v>
      </c>
      <c r="J74" s="6">
        <v>0.09</v>
      </c>
      <c r="K74" s="6">
        <v>4.26</v>
      </c>
      <c r="L74" s="6">
        <v>0.23</v>
      </c>
      <c r="M74" s="6"/>
      <c r="N74" s="6">
        <v>18.850000000000001</v>
      </c>
      <c r="O74" s="6">
        <v>241.1</v>
      </c>
      <c r="P74" s="6">
        <v>27.1</v>
      </c>
      <c r="Q74" s="6">
        <v>3.31</v>
      </c>
    </row>
    <row r="75" spans="1:17" x14ac:dyDescent="0.25">
      <c r="A75" s="79"/>
      <c r="B75" s="80"/>
      <c r="C75" s="44" t="s">
        <v>116</v>
      </c>
      <c r="D75" s="2" t="s">
        <v>30</v>
      </c>
      <c r="E75" s="1">
        <v>200</v>
      </c>
      <c r="F75" s="6">
        <v>0.56000000000000005</v>
      </c>
      <c r="G75" s="6"/>
      <c r="H75" s="6">
        <v>27.89</v>
      </c>
      <c r="I75" s="6">
        <v>113.79</v>
      </c>
      <c r="J75" s="6">
        <v>0.02</v>
      </c>
      <c r="K75" s="6">
        <v>1</v>
      </c>
      <c r="L75" s="6"/>
      <c r="M75" s="6"/>
      <c r="N75" s="6">
        <v>42.6</v>
      </c>
      <c r="O75" s="6">
        <v>38</v>
      </c>
      <c r="P75" s="6">
        <v>27.3</v>
      </c>
      <c r="Q75" s="6">
        <v>0.89</v>
      </c>
    </row>
    <row r="76" spans="1:17" x14ac:dyDescent="0.25">
      <c r="A76" s="79"/>
      <c r="B76" s="80"/>
      <c r="C76" s="44" t="s">
        <v>116</v>
      </c>
      <c r="D76" s="2" t="s">
        <v>40</v>
      </c>
      <c r="E76" s="1">
        <v>20</v>
      </c>
      <c r="F76" s="6">
        <v>11.64</v>
      </c>
      <c r="G76" s="6">
        <v>7.24</v>
      </c>
      <c r="H76" s="6">
        <v>60</v>
      </c>
      <c r="I76" s="6">
        <v>351.74</v>
      </c>
      <c r="J76" s="6">
        <v>0.48</v>
      </c>
      <c r="K76" s="6"/>
      <c r="L76" s="6">
        <v>0.04</v>
      </c>
      <c r="M76" s="6"/>
      <c r="N76" s="6">
        <v>66.38</v>
      </c>
      <c r="O76" s="6">
        <v>193.08</v>
      </c>
      <c r="P76" s="6">
        <v>90.44</v>
      </c>
      <c r="Q76" s="6">
        <v>7.38</v>
      </c>
    </row>
    <row r="77" spans="1:17" x14ac:dyDescent="0.25">
      <c r="A77" s="79"/>
      <c r="B77" s="80"/>
      <c r="C77" s="43" t="s">
        <v>116</v>
      </c>
      <c r="D77" s="35" t="s">
        <v>31</v>
      </c>
      <c r="E77" s="35">
        <v>40</v>
      </c>
      <c r="F77" s="35">
        <v>4.28</v>
      </c>
      <c r="G77" s="35">
        <v>0.4</v>
      </c>
      <c r="H77" s="35">
        <v>20.67</v>
      </c>
      <c r="I77" s="35">
        <v>94.93</v>
      </c>
      <c r="J77" s="35">
        <v>0.04</v>
      </c>
      <c r="K77" s="35">
        <v>0</v>
      </c>
      <c r="L77" s="35">
        <v>0</v>
      </c>
      <c r="M77" s="35">
        <v>0.52</v>
      </c>
      <c r="N77" s="35">
        <v>9.1999999999999993</v>
      </c>
      <c r="O77" s="35">
        <v>34.799999999999997</v>
      </c>
      <c r="P77" s="35">
        <v>13.2</v>
      </c>
      <c r="Q77" s="35">
        <v>0.44</v>
      </c>
    </row>
    <row r="78" spans="1:17" x14ac:dyDescent="0.25">
      <c r="A78" s="81"/>
      <c r="B78" s="82"/>
      <c r="C78" s="46" t="s">
        <v>116</v>
      </c>
      <c r="D78" s="10" t="s">
        <v>107</v>
      </c>
      <c r="E78" s="57">
        <v>40</v>
      </c>
      <c r="F78" s="9">
        <v>4.28</v>
      </c>
      <c r="G78" s="9">
        <v>0.4</v>
      </c>
      <c r="H78" s="9">
        <v>20.67</v>
      </c>
      <c r="I78" s="9">
        <v>94.93</v>
      </c>
      <c r="J78" s="9">
        <v>0.04</v>
      </c>
      <c r="K78" s="9">
        <v>0</v>
      </c>
      <c r="L78" s="9">
        <v>0</v>
      </c>
      <c r="M78" s="9">
        <v>0.52</v>
      </c>
      <c r="N78" s="9">
        <v>9.1999999999999993</v>
      </c>
      <c r="O78" s="9">
        <v>34.799999999999997</v>
      </c>
      <c r="P78" s="9">
        <v>13.2</v>
      </c>
      <c r="Q78" s="9">
        <v>0.44</v>
      </c>
    </row>
    <row r="79" spans="1:17" x14ac:dyDescent="0.25">
      <c r="A79" s="87" t="s">
        <v>99</v>
      </c>
      <c r="B79" s="88"/>
      <c r="C79" s="88"/>
      <c r="D79" s="88"/>
      <c r="E79" s="89"/>
      <c r="F79" s="35">
        <f t="shared" ref="F79:Q79" si="10">SUM(F73:F78)</f>
        <v>46.120000000000005</v>
      </c>
      <c r="G79" s="35">
        <f t="shared" si="10"/>
        <v>36.309999999999995</v>
      </c>
      <c r="H79" s="35">
        <f t="shared" si="10"/>
        <v>183.07000000000005</v>
      </c>
      <c r="I79" s="35">
        <f t="shared" si="10"/>
        <v>1268.3800000000001</v>
      </c>
      <c r="J79" s="35">
        <f t="shared" si="10"/>
        <v>0.79</v>
      </c>
      <c r="K79" s="35">
        <f t="shared" si="10"/>
        <v>5.26</v>
      </c>
      <c r="L79" s="35">
        <f t="shared" si="10"/>
        <v>0.31</v>
      </c>
      <c r="M79" s="35">
        <f t="shared" si="10"/>
        <v>1.04</v>
      </c>
      <c r="N79" s="35">
        <f t="shared" si="10"/>
        <v>160.44999999999999</v>
      </c>
      <c r="O79" s="35">
        <f t="shared" si="10"/>
        <v>602.78</v>
      </c>
      <c r="P79" s="35">
        <f t="shared" si="10"/>
        <v>282.83999999999997</v>
      </c>
      <c r="Q79" s="35">
        <f t="shared" si="10"/>
        <v>13.299999999999999</v>
      </c>
    </row>
    <row r="80" spans="1:17" ht="30" x14ac:dyDescent="0.25">
      <c r="A80" s="77" t="s">
        <v>26</v>
      </c>
      <c r="B80" s="78"/>
      <c r="C80" s="1">
        <v>103</v>
      </c>
      <c r="D80" s="2" t="s">
        <v>129</v>
      </c>
      <c r="E80" s="1">
        <v>200</v>
      </c>
      <c r="F80" s="72">
        <v>6.04</v>
      </c>
      <c r="G80" s="72">
        <v>7.27</v>
      </c>
      <c r="H80" s="72">
        <v>34.29</v>
      </c>
      <c r="I80" s="72">
        <v>227.16</v>
      </c>
      <c r="J80" s="72">
        <v>0.28000000000000003</v>
      </c>
      <c r="K80" s="72">
        <v>1</v>
      </c>
      <c r="L80" s="72">
        <v>0.1</v>
      </c>
      <c r="M80" s="72"/>
      <c r="N80" s="72">
        <v>134</v>
      </c>
      <c r="O80" s="72">
        <v>185.88</v>
      </c>
      <c r="P80" s="72">
        <v>54.66</v>
      </c>
      <c r="Q80" s="72">
        <v>3.11</v>
      </c>
    </row>
    <row r="81" spans="1:17" ht="45" x14ac:dyDescent="0.25">
      <c r="A81" s="79"/>
      <c r="B81" s="80"/>
      <c r="C81" s="43">
        <v>255</v>
      </c>
      <c r="D81" s="4" t="s">
        <v>96</v>
      </c>
      <c r="E81" s="5">
        <v>200</v>
      </c>
      <c r="F81" s="6">
        <v>0.56000000000000005</v>
      </c>
      <c r="G81" s="6"/>
      <c r="H81" s="6">
        <v>27.89</v>
      </c>
      <c r="I81" s="6">
        <v>113.79</v>
      </c>
      <c r="J81" s="6">
        <v>0.02</v>
      </c>
      <c r="K81" s="6">
        <v>1</v>
      </c>
      <c r="L81" s="6"/>
      <c r="M81" s="6"/>
      <c r="N81" s="6">
        <v>42.6</v>
      </c>
      <c r="O81" s="6">
        <v>38</v>
      </c>
      <c r="P81" s="6">
        <v>27.3</v>
      </c>
      <c r="Q81" s="6">
        <v>0.89</v>
      </c>
    </row>
    <row r="82" spans="1:17" x14ac:dyDescent="0.25">
      <c r="A82" s="79"/>
      <c r="B82" s="80"/>
      <c r="C82" s="46" t="s">
        <v>116</v>
      </c>
      <c r="D82" s="4" t="s">
        <v>159</v>
      </c>
      <c r="E82" s="5">
        <v>200</v>
      </c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</row>
    <row r="83" spans="1:17" x14ac:dyDescent="0.25">
      <c r="A83" s="79"/>
      <c r="B83" s="80"/>
      <c r="C83" s="46" t="s">
        <v>116</v>
      </c>
      <c r="D83" s="10" t="s">
        <v>107</v>
      </c>
      <c r="E83" s="57">
        <v>40</v>
      </c>
      <c r="F83" s="9">
        <v>4.28</v>
      </c>
      <c r="G83" s="9">
        <v>0.4</v>
      </c>
      <c r="H83" s="9">
        <v>20.67</v>
      </c>
      <c r="I83" s="9">
        <v>94.93</v>
      </c>
      <c r="J83" s="9">
        <v>0.04</v>
      </c>
      <c r="K83" s="9">
        <v>0</v>
      </c>
      <c r="L83" s="9">
        <v>0</v>
      </c>
      <c r="M83" s="9">
        <v>0.52</v>
      </c>
      <c r="N83" s="9">
        <v>9.1999999999999993</v>
      </c>
      <c r="O83" s="9">
        <v>34.799999999999997</v>
      </c>
      <c r="P83" s="9">
        <v>13.2</v>
      </c>
      <c r="Q83" s="9">
        <v>0.44</v>
      </c>
    </row>
    <row r="84" spans="1:17" x14ac:dyDescent="0.25">
      <c r="A84" s="81"/>
      <c r="B84" s="82"/>
      <c r="C84" s="43" t="s">
        <v>116</v>
      </c>
      <c r="D84" s="35" t="s">
        <v>31</v>
      </c>
      <c r="E84" s="35">
        <v>40</v>
      </c>
      <c r="F84" s="35">
        <v>4.28</v>
      </c>
      <c r="G84" s="35">
        <v>0.4</v>
      </c>
      <c r="H84" s="35">
        <v>20.67</v>
      </c>
      <c r="I84" s="35">
        <v>94.93</v>
      </c>
      <c r="J84" s="35">
        <v>0.04</v>
      </c>
      <c r="K84" s="35">
        <v>0</v>
      </c>
      <c r="L84" s="35">
        <v>0</v>
      </c>
      <c r="M84" s="35">
        <v>0.52</v>
      </c>
      <c r="N84" s="35">
        <v>9.1999999999999993</v>
      </c>
      <c r="O84" s="35">
        <v>34.799999999999997</v>
      </c>
      <c r="P84" s="35">
        <v>13.2</v>
      </c>
      <c r="Q84" s="35">
        <v>0.44</v>
      </c>
    </row>
    <row r="85" spans="1:17" x14ac:dyDescent="0.25">
      <c r="A85" s="83" t="s">
        <v>99</v>
      </c>
      <c r="B85" s="84"/>
      <c r="C85" s="84"/>
      <c r="D85" s="84"/>
      <c r="E85" s="85"/>
      <c r="F85" s="68">
        <f t="shared" ref="F85:Q85" si="11">SUM(F80:F84)</f>
        <v>15.16</v>
      </c>
      <c r="G85" s="68">
        <f t="shared" si="11"/>
        <v>8.07</v>
      </c>
      <c r="H85" s="68">
        <f t="shared" si="11"/>
        <v>103.52</v>
      </c>
      <c r="I85" s="68">
        <f t="shared" si="11"/>
        <v>530.80999999999995</v>
      </c>
      <c r="J85" s="68">
        <f t="shared" si="11"/>
        <v>0.38</v>
      </c>
      <c r="K85" s="68">
        <f t="shared" si="11"/>
        <v>2</v>
      </c>
      <c r="L85" s="68">
        <f t="shared" si="11"/>
        <v>0.1</v>
      </c>
      <c r="M85" s="68">
        <f t="shared" si="11"/>
        <v>1.04</v>
      </c>
      <c r="N85" s="68">
        <f t="shared" si="11"/>
        <v>194.99999999999997</v>
      </c>
      <c r="O85" s="68">
        <f t="shared" si="11"/>
        <v>293.48</v>
      </c>
      <c r="P85" s="68">
        <f t="shared" si="11"/>
        <v>108.36</v>
      </c>
      <c r="Q85" s="68">
        <f t="shared" si="11"/>
        <v>4.8800000000000008</v>
      </c>
    </row>
    <row r="86" spans="1:17" x14ac:dyDescent="0.25">
      <c r="A86" s="69"/>
      <c r="B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</row>
  </sheetData>
  <mergeCells count="32">
    <mergeCell ref="E8:J8"/>
    <mergeCell ref="A11:B12"/>
    <mergeCell ref="C11:C12"/>
    <mergeCell ref="D11:D12"/>
    <mergeCell ref="F11:H11"/>
    <mergeCell ref="I11:I12"/>
    <mergeCell ref="J11:M11"/>
    <mergeCell ref="A26:E26"/>
    <mergeCell ref="A32:E32"/>
    <mergeCell ref="A37:E37"/>
    <mergeCell ref="A43:E43"/>
    <mergeCell ref="N11:Q11"/>
    <mergeCell ref="A19:E19"/>
    <mergeCell ref="A13:B18"/>
    <mergeCell ref="A20:B25"/>
    <mergeCell ref="A27:B31"/>
    <mergeCell ref="A33:B36"/>
    <mergeCell ref="A38:B42"/>
    <mergeCell ref="A85:E85"/>
    <mergeCell ref="A72:E72"/>
    <mergeCell ref="A79:E79"/>
    <mergeCell ref="A47:E47"/>
    <mergeCell ref="A53:E53"/>
    <mergeCell ref="A60:E60"/>
    <mergeCell ref="A66:E66"/>
    <mergeCell ref="A73:B78"/>
    <mergeCell ref="A80:B84"/>
    <mergeCell ref="A44:B46"/>
    <mergeCell ref="A48:B52"/>
    <mergeCell ref="A54:B59"/>
    <mergeCell ref="A61:B65"/>
    <mergeCell ref="A67:B7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44"/>
  <sheetViews>
    <sheetView view="pageBreakPreview" zoomScale="60" zoomScaleNormal="100" workbookViewId="0">
      <selection activeCell="B2" sqref="B2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7" t="s">
        <v>117</v>
      </c>
      <c r="B1" s="38">
        <f>D3+D6+D12+D15+D16</f>
        <v>27.871960000000001</v>
      </c>
      <c r="C1" s="7"/>
      <c r="D1" s="7"/>
    </row>
    <row r="2" spans="1:5" x14ac:dyDescent="0.25">
      <c r="A2" s="7"/>
      <c r="B2" s="37" t="s">
        <v>44</v>
      </c>
      <c r="C2" s="37" t="s">
        <v>45</v>
      </c>
      <c r="D2" s="37" t="s">
        <v>46</v>
      </c>
    </row>
    <row r="3" spans="1:5" s="7" customFormat="1" ht="45" customHeight="1" x14ac:dyDescent="0.25">
      <c r="A3" s="2" t="s">
        <v>153</v>
      </c>
      <c r="B3" s="17">
        <v>150</v>
      </c>
      <c r="C3" s="18"/>
      <c r="D3" s="18">
        <f>SUM(D4:D5)</f>
        <v>6.3309600000000001</v>
      </c>
      <c r="E3" s="25"/>
    </row>
    <row r="4" spans="1:5" s="7" customFormat="1" x14ac:dyDescent="0.25">
      <c r="A4" s="23" t="s">
        <v>154</v>
      </c>
      <c r="B4" s="24">
        <v>54</v>
      </c>
      <c r="C4" s="24">
        <v>57.24</v>
      </c>
      <c r="D4" s="65">
        <f>B4*C4/1000</f>
        <v>3.0909599999999999</v>
      </c>
      <c r="E4" s="25"/>
    </row>
    <row r="5" spans="1:5" s="7" customFormat="1" x14ac:dyDescent="0.25">
      <c r="A5" s="28" t="s">
        <v>64</v>
      </c>
      <c r="B5" s="29">
        <v>6.75</v>
      </c>
      <c r="C5" s="29">
        <v>480</v>
      </c>
      <c r="D5" s="65">
        <f>B5*C5/1000</f>
        <v>3.24</v>
      </c>
      <c r="E5" s="25"/>
    </row>
    <row r="6" spans="1:5" s="7" customFormat="1" ht="17.25" customHeight="1" x14ac:dyDescent="0.25">
      <c r="A6" s="17" t="s">
        <v>72</v>
      </c>
      <c r="B6" s="9">
        <v>70</v>
      </c>
      <c r="C6" s="17"/>
      <c r="D6" s="18">
        <f>SUM(D7:D11)</f>
        <v>14.8371</v>
      </c>
      <c r="E6" s="25"/>
    </row>
    <row r="7" spans="1:5" s="7" customFormat="1" x14ac:dyDescent="0.25">
      <c r="A7" s="23" t="s">
        <v>74</v>
      </c>
      <c r="B7" s="24">
        <v>89</v>
      </c>
      <c r="C7" s="24">
        <v>149.9</v>
      </c>
      <c r="D7" s="21">
        <f>C7*B7/1000</f>
        <v>13.341100000000001</v>
      </c>
      <c r="E7" s="25"/>
    </row>
    <row r="8" spans="1:5" s="7" customFormat="1" x14ac:dyDescent="0.25">
      <c r="A8" s="23" t="s">
        <v>62</v>
      </c>
      <c r="B8" s="24">
        <v>13</v>
      </c>
      <c r="C8" s="19">
        <v>1.28</v>
      </c>
      <c r="D8" s="21">
        <v>0.1</v>
      </c>
      <c r="E8" s="25"/>
    </row>
    <row r="9" spans="1:5" s="7" customFormat="1" x14ac:dyDescent="0.25">
      <c r="A9" s="23" t="s">
        <v>43</v>
      </c>
      <c r="B9" s="24">
        <v>10</v>
      </c>
      <c r="C9" s="19">
        <v>70</v>
      </c>
      <c r="D9" s="21">
        <f>C9*B9/1000</f>
        <v>0.7</v>
      </c>
      <c r="E9" s="25"/>
    </row>
    <row r="10" spans="1:5" s="7" customFormat="1" x14ac:dyDescent="0.25">
      <c r="A10" s="23" t="s">
        <v>73</v>
      </c>
      <c r="B10" s="24">
        <v>4</v>
      </c>
      <c r="C10" s="24">
        <v>6</v>
      </c>
      <c r="D10" s="21">
        <f>C10*B10/1000</f>
        <v>2.4E-2</v>
      </c>
      <c r="E10" s="25"/>
    </row>
    <row r="11" spans="1:5" x14ac:dyDescent="0.25">
      <c r="A11" s="16" t="s">
        <v>64</v>
      </c>
      <c r="B11" s="29">
        <v>1.4</v>
      </c>
      <c r="C11" s="29">
        <v>480</v>
      </c>
      <c r="D11" s="22">
        <f>C11*B11/1000</f>
        <v>0.67200000000000004</v>
      </c>
      <c r="E11" s="11"/>
    </row>
    <row r="12" spans="1:5" ht="13.5" customHeight="1" x14ac:dyDescent="0.25">
      <c r="A12" s="12" t="s">
        <v>77</v>
      </c>
      <c r="B12" s="17"/>
      <c r="C12" s="17"/>
      <c r="D12" s="18">
        <f>SUM(D13:D14)</f>
        <v>4.0838999999999999</v>
      </c>
      <c r="E12" s="11"/>
    </row>
    <row r="13" spans="1:5" ht="30" x14ac:dyDescent="0.25">
      <c r="A13" s="20" t="s">
        <v>79</v>
      </c>
      <c r="B13" s="40">
        <v>30</v>
      </c>
      <c r="C13" s="40">
        <v>112.73</v>
      </c>
      <c r="D13" s="32">
        <f>C13*B13/1000</f>
        <v>3.3818999999999999</v>
      </c>
      <c r="E13" s="11"/>
    </row>
    <row r="14" spans="1:5" x14ac:dyDescent="0.25">
      <c r="A14" s="28" t="s">
        <v>49</v>
      </c>
      <c r="B14" s="29">
        <v>15</v>
      </c>
      <c r="C14" s="29">
        <v>46.8</v>
      </c>
      <c r="D14" s="39">
        <f>C14*B14/1000</f>
        <v>0.70199999999999996</v>
      </c>
      <c r="E14" s="11"/>
    </row>
    <row r="15" spans="1:5" x14ac:dyDescent="0.25">
      <c r="A15" s="17" t="s">
        <v>62</v>
      </c>
      <c r="B15" s="17"/>
      <c r="C15" s="58"/>
      <c r="D15" s="18">
        <v>1.28</v>
      </c>
      <c r="E15" s="11"/>
    </row>
    <row r="16" spans="1:5" x14ac:dyDescent="0.25">
      <c r="A16" s="17" t="s">
        <v>105</v>
      </c>
      <c r="B16" s="17"/>
      <c r="C16" s="58"/>
      <c r="D16" s="18">
        <v>1.34</v>
      </c>
      <c r="E16" s="11"/>
    </row>
    <row r="17" spans="1:5" x14ac:dyDescent="0.25">
      <c r="A17" s="11"/>
    </row>
    <row r="18" spans="1:5" x14ac:dyDescent="0.25">
      <c r="A18" s="24"/>
      <c r="B18" s="27"/>
      <c r="C18" s="24"/>
      <c r="D18" s="19"/>
      <c r="E18" s="11"/>
    </row>
    <row r="19" spans="1:5" x14ac:dyDescent="0.25">
      <c r="A19" s="24"/>
      <c r="B19" s="27"/>
      <c r="C19" s="24"/>
      <c r="D19" s="19"/>
      <c r="E19" s="11"/>
    </row>
    <row r="20" spans="1:5" x14ac:dyDescent="0.25">
      <c r="A20" s="24"/>
      <c r="B20" s="24"/>
      <c r="C20" s="24"/>
      <c r="D20" s="24"/>
      <c r="E20" s="11"/>
    </row>
    <row r="21" spans="1:5" x14ac:dyDescent="0.25">
      <c r="A21" s="24"/>
      <c r="B21" s="24"/>
      <c r="C21" s="24"/>
      <c r="D21" s="24"/>
      <c r="E21" s="11"/>
    </row>
    <row r="22" spans="1:5" x14ac:dyDescent="0.25">
      <c r="A22" s="24"/>
      <c r="B22" s="24"/>
      <c r="C22" s="24"/>
      <c r="D22" s="24"/>
      <c r="E22" s="11"/>
    </row>
    <row r="23" spans="1:5" x14ac:dyDescent="0.25">
      <c r="A23" s="24"/>
      <c r="B23" s="24"/>
      <c r="C23" s="24"/>
      <c r="D23" s="24"/>
      <c r="E23" s="11"/>
    </row>
    <row r="24" spans="1:5" x14ac:dyDescent="0.25">
      <c r="A24" s="27"/>
      <c r="B24" s="24"/>
      <c r="C24" s="24"/>
      <c r="D24" s="24"/>
      <c r="E24" s="11"/>
    </row>
    <row r="25" spans="1:5" x14ac:dyDescent="0.25">
      <c r="A25" s="27"/>
      <c r="B25" s="24"/>
      <c r="C25" s="24"/>
      <c r="D25" s="24"/>
      <c r="E25" s="11"/>
    </row>
    <row r="26" spans="1:5" x14ac:dyDescent="0.25">
      <c r="A26" s="27"/>
      <c r="B26" s="24"/>
      <c r="C26" s="24"/>
      <c r="D26" s="24"/>
      <c r="E26" s="11"/>
    </row>
    <row r="27" spans="1:5" x14ac:dyDescent="0.25">
      <c r="A27" s="27"/>
      <c r="B27" s="24"/>
      <c r="C27" s="24"/>
      <c r="D27" s="24"/>
      <c r="E27" s="11"/>
    </row>
    <row r="28" spans="1:5" x14ac:dyDescent="0.25">
      <c r="A28" s="27"/>
      <c r="B28" s="24"/>
      <c r="C28" s="24"/>
      <c r="D28" s="24"/>
      <c r="E28" s="11"/>
    </row>
    <row r="29" spans="1:5" x14ac:dyDescent="0.25">
      <c r="A29" s="14"/>
      <c r="B29" s="13"/>
      <c r="C29" s="13"/>
      <c r="D29" s="13"/>
      <c r="E29" s="11"/>
    </row>
    <row r="30" spans="1:5" x14ac:dyDescent="0.25">
      <c r="A30" s="14"/>
      <c r="B30" s="13"/>
      <c r="C30" s="13"/>
      <c r="D30" s="13"/>
      <c r="E30" s="11"/>
    </row>
    <row r="31" spans="1:5" x14ac:dyDescent="0.25">
      <c r="A31" s="14"/>
      <c r="B31" s="13"/>
      <c r="C31" s="13"/>
      <c r="D31" s="13"/>
      <c r="E31" s="11"/>
    </row>
    <row r="32" spans="1:5" x14ac:dyDescent="0.25">
      <c r="A32" s="14"/>
      <c r="B32" s="13"/>
      <c r="C32" s="13"/>
      <c r="D32" s="13"/>
      <c r="E32" s="11"/>
    </row>
    <row r="33" spans="1:5" x14ac:dyDescent="0.25">
      <c r="A33" s="14"/>
      <c r="B33" s="13"/>
      <c r="C33" s="13"/>
      <c r="D33" s="13"/>
      <c r="E33" s="11"/>
    </row>
    <row r="34" spans="1:5" x14ac:dyDescent="0.25">
      <c r="A34" s="14"/>
      <c r="B34" s="13"/>
      <c r="C34" s="13"/>
      <c r="D34" s="13"/>
      <c r="E34" s="11"/>
    </row>
    <row r="35" spans="1:5" x14ac:dyDescent="0.25">
      <c r="A35" s="14"/>
      <c r="B35" s="13"/>
      <c r="C35" s="13"/>
      <c r="D35" s="13"/>
      <c r="E35" s="11"/>
    </row>
    <row r="36" spans="1:5" x14ac:dyDescent="0.25">
      <c r="A36" s="14"/>
      <c r="B36" s="13"/>
      <c r="C36" s="13"/>
      <c r="D36" s="13"/>
      <c r="E36" s="11"/>
    </row>
    <row r="37" spans="1:5" x14ac:dyDescent="0.25">
      <c r="A37" s="14"/>
      <c r="B37" s="13"/>
      <c r="C37" s="13"/>
      <c r="D37" s="13"/>
      <c r="E37" s="11"/>
    </row>
    <row r="38" spans="1:5" x14ac:dyDescent="0.25">
      <c r="A38" s="14"/>
      <c r="B38" s="13"/>
      <c r="C38" s="13"/>
      <c r="D38" s="13"/>
      <c r="E38" s="11"/>
    </row>
    <row r="39" spans="1:5" x14ac:dyDescent="0.25">
      <c r="A39" s="14"/>
      <c r="B39" s="13"/>
      <c r="C39" s="13"/>
      <c r="D39" s="13"/>
      <c r="E39" s="11"/>
    </row>
    <row r="40" spans="1:5" x14ac:dyDescent="0.25">
      <c r="A40" s="14"/>
      <c r="B40" s="13"/>
      <c r="C40" s="13"/>
      <c r="D40" s="13"/>
      <c r="E40" s="11"/>
    </row>
    <row r="41" spans="1:5" x14ac:dyDescent="0.25">
      <c r="A41" s="14"/>
      <c r="B41" s="13"/>
      <c r="C41" s="13"/>
      <c r="D41" s="13"/>
      <c r="E41" s="11"/>
    </row>
    <row r="42" spans="1:5" x14ac:dyDescent="0.25">
      <c r="A42" s="14"/>
      <c r="B42" s="13"/>
      <c r="C42" s="13"/>
      <c r="D42" s="13"/>
      <c r="E42" s="11"/>
    </row>
    <row r="43" spans="1:5" x14ac:dyDescent="0.25">
      <c r="E43" s="11"/>
    </row>
    <row r="44" spans="1:5" x14ac:dyDescent="0.25">
      <c r="E44" s="11"/>
    </row>
  </sheetData>
  <pageMargins left="0.7" right="0.7" top="0.75" bottom="0.75" header="0.3" footer="0.3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40"/>
  <sheetViews>
    <sheetView view="pageBreakPreview" zoomScale="60" zoomScaleNormal="100" workbookViewId="0">
      <selection activeCell="A34" sqref="A34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7" t="s">
        <v>117</v>
      </c>
      <c r="B1" s="38">
        <f>D3+D14+D15+D20+D21</f>
        <v>35.362780000000001</v>
      </c>
      <c r="C1" s="7"/>
      <c r="D1" s="7"/>
    </row>
    <row r="2" spans="1:4" x14ac:dyDescent="0.25">
      <c r="A2" s="7"/>
      <c r="B2" s="37" t="s">
        <v>44</v>
      </c>
      <c r="C2" s="37" t="s">
        <v>45</v>
      </c>
      <c r="D2" s="37" t="s">
        <v>46</v>
      </c>
    </row>
    <row r="3" spans="1:4" s="7" customFormat="1" ht="45" customHeight="1" x14ac:dyDescent="0.25">
      <c r="A3" s="17" t="s">
        <v>140</v>
      </c>
      <c r="B3" s="17">
        <v>250</v>
      </c>
      <c r="C3" s="17"/>
      <c r="D3" s="18">
        <f>SUM(D4:D13)</f>
        <v>20.402979999999999</v>
      </c>
    </row>
    <row r="4" spans="1:4" s="7" customFormat="1" x14ac:dyDescent="0.25">
      <c r="A4" s="15" t="s">
        <v>51</v>
      </c>
      <c r="B4" s="13">
        <v>81.2</v>
      </c>
      <c r="C4" s="13">
        <v>19.899999999999999</v>
      </c>
      <c r="D4" s="21">
        <f t="shared" ref="D4:D13" si="0">C4*B4/1000</f>
        <v>1.61588</v>
      </c>
    </row>
    <row r="5" spans="1:4" s="7" customFormat="1" x14ac:dyDescent="0.25">
      <c r="A5" s="15" t="s">
        <v>53</v>
      </c>
      <c r="B5" s="13">
        <v>12.5</v>
      </c>
      <c r="C5" s="13">
        <v>37.9</v>
      </c>
      <c r="D5" s="21">
        <f t="shared" si="0"/>
        <v>0.47375</v>
      </c>
    </row>
    <row r="6" spans="1:4" s="7" customFormat="1" ht="17.25" customHeight="1" x14ac:dyDescent="0.25">
      <c r="A6" s="34" t="s">
        <v>55</v>
      </c>
      <c r="B6" s="24">
        <v>12.5</v>
      </c>
      <c r="C6" s="24">
        <v>29.9</v>
      </c>
      <c r="D6" s="21">
        <f t="shared" si="0"/>
        <v>0.37375000000000003</v>
      </c>
    </row>
    <row r="7" spans="1:4" s="7" customFormat="1" x14ac:dyDescent="0.25">
      <c r="A7" s="23" t="s">
        <v>54</v>
      </c>
      <c r="B7" s="24">
        <v>6.25</v>
      </c>
      <c r="C7" s="24">
        <v>11.76</v>
      </c>
      <c r="D7" s="21">
        <f t="shared" si="0"/>
        <v>7.3499999999999996E-2</v>
      </c>
    </row>
    <row r="8" spans="1:4" s="7" customFormat="1" x14ac:dyDescent="0.25">
      <c r="A8" s="23" t="s">
        <v>130</v>
      </c>
      <c r="B8" s="24">
        <v>26.25</v>
      </c>
      <c r="C8" s="24">
        <v>86</v>
      </c>
      <c r="D8" s="21">
        <f t="shared" si="0"/>
        <v>2.2574999999999998</v>
      </c>
    </row>
    <row r="9" spans="1:4" s="7" customFormat="1" x14ac:dyDescent="0.25">
      <c r="A9" s="23" t="s">
        <v>71</v>
      </c>
      <c r="B9" s="24">
        <v>5</v>
      </c>
      <c r="C9" s="24">
        <v>99.48</v>
      </c>
      <c r="D9" s="21">
        <f t="shared" si="0"/>
        <v>0.49740000000000001</v>
      </c>
    </row>
    <row r="10" spans="1:4" s="7" customFormat="1" x14ac:dyDescent="0.25">
      <c r="A10" s="23" t="s">
        <v>65</v>
      </c>
      <c r="B10" s="24">
        <v>2.5</v>
      </c>
      <c r="C10" s="24">
        <v>29.28</v>
      </c>
      <c r="D10" s="21">
        <f t="shared" si="0"/>
        <v>7.3200000000000001E-2</v>
      </c>
    </row>
    <row r="11" spans="1:4" x14ac:dyDescent="0.25">
      <c r="A11" s="23" t="s">
        <v>58</v>
      </c>
      <c r="B11" s="24">
        <v>200</v>
      </c>
      <c r="C11" s="19"/>
      <c r="D11" s="21">
        <f t="shared" si="0"/>
        <v>0</v>
      </c>
    </row>
    <row r="12" spans="1:4" x14ac:dyDescent="0.25">
      <c r="A12" s="23" t="s">
        <v>61</v>
      </c>
      <c r="B12" s="24">
        <v>50</v>
      </c>
      <c r="C12" s="19">
        <v>270</v>
      </c>
      <c r="D12" s="21">
        <f t="shared" si="0"/>
        <v>13.5</v>
      </c>
    </row>
    <row r="13" spans="1:4" ht="13.5" customHeight="1" x14ac:dyDescent="0.25">
      <c r="A13" s="28" t="s">
        <v>57</v>
      </c>
      <c r="B13" s="29">
        <v>10</v>
      </c>
      <c r="C13" s="33">
        <v>153.80000000000001</v>
      </c>
      <c r="D13" s="21">
        <f t="shared" si="0"/>
        <v>1.538</v>
      </c>
    </row>
    <row r="14" spans="1:4" x14ac:dyDescent="0.25">
      <c r="A14" s="17" t="s">
        <v>62</v>
      </c>
      <c r="B14" s="17">
        <v>40</v>
      </c>
      <c r="C14" s="58"/>
      <c r="D14" s="18">
        <v>1.28</v>
      </c>
    </row>
    <row r="15" spans="1:4" x14ac:dyDescent="0.25">
      <c r="A15" s="17" t="s">
        <v>21</v>
      </c>
      <c r="B15" s="17">
        <v>200</v>
      </c>
      <c r="C15" s="17"/>
      <c r="D15" s="18">
        <f>D16+D18+D19</f>
        <v>5.0978000000000003</v>
      </c>
    </row>
    <row r="16" spans="1:4" x14ac:dyDescent="0.25">
      <c r="A16" s="23" t="s">
        <v>78</v>
      </c>
      <c r="B16" s="24">
        <v>30</v>
      </c>
      <c r="C16" s="40">
        <v>112.73</v>
      </c>
      <c r="D16" s="21">
        <f t="shared" ref="D16:D19" si="1">C16*B16/1000</f>
        <v>3.3818999999999999</v>
      </c>
    </row>
    <row r="17" spans="1:4" x14ac:dyDescent="0.25">
      <c r="A17" s="23" t="s">
        <v>58</v>
      </c>
      <c r="B17" s="24">
        <v>150</v>
      </c>
      <c r="C17" s="7"/>
      <c r="D17" s="21">
        <f t="shared" si="1"/>
        <v>0</v>
      </c>
    </row>
    <row r="18" spans="1:4" x14ac:dyDescent="0.25">
      <c r="A18" s="23" t="s">
        <v>49</v>
      </c>
      <c r="B18" s="24">
        <v>15</v>
      </c>
      <c r="C18" s="29">
        <v>39.78</v>
      </c>
      <c r="D18" s="21">
        <f t="shared" si="1"/>
        <v>0.59670000000000001</v>
      </c>
    </row>
    <row r="19" spans="1:4" x14ac:dyDescent="0.25">
      <c r="A19" s="28" t="s">
        <v>95</v>
      </c>
      <c r="B19" s="29">
        <v>8</v>
      </c>
      <c r="C19" s="29">
        <v>139.9</v>
      </c>
      <c r="D19" s="21">
        <f t="shared" si="1"/>
        <v>1.1192</v>
      </c>
    </row>
    <row r="20" spans="1:4" x14ac:dyDescent="0.25">
      <c r="A20" s="23" t="s">
        <v>62</v>
      </c>
      <c r="B20" s="24"/>
      <c r="C20" s="24"/>
      <c r="D20" s="21">
        <v>1.34</v>
      </c>
    </row>
    <row r="21" spans="1:4" x14ac:dyDescent="0.25">
      <c r="A21" s="23" t="s">
        <v>155</v>
      </c>
      <c r="B21" s="24">
        <v>30</v>
      </c>
      <c r="C21" s="24">
        <v>241.4</v>
      </c>
      <c r="D21" s="17">
        <f>C21*B21/1000</f>
        <v>7.242</v>
      </c>
    </row>
    <row r="23" spans="1:4" x14ac:dyDescent="0.25">
      <c r="A23" s="27"/>
      <c r="B23" s="24"/>
      <c r="C23" s="24"/>
      <c r="D23" s="24"/>
    </row>
    <row r="24" spans="1:4" x14ac:dyDescent="0.25">
      <c r="A24" s="27"/>
      <c r="B24" s="24"/>
      <c r="C24" s="24"/>
      <c r="D24" s="24"/>
    </row>
    <row r="25" spans="1:4" x14ac:dyDescent="0.25">
      <c r="A25" s="27"/>
      <c r="B25" s="24"/>
      <c r="C25" s="24"/>
      <c r="D25" s="24"/>
    </row>
    <row r="26" spans="1:4" x14ac:dyDescent="0.25">
      <c r="A26" s="27"/>
      <c r="B26" s="24"/>
      <c r="C26" s="24"/>
      <c r="D26" s="24"/>
    </row>
    <row r="27" spans="1:4" x14ac:dyDescent="0.25">
      <c r="A27" s="27"/>
      <c r="B27" s="24"/>
      <c r="C27" s="24"/>
      <c r="D27" s="24"/>
    </row>
    <row r="28" spans="1:4" x14ac:dyDescent="0.25">
      <c r="A28" s="27"/>
      <c r="B28" s="24"/>
      <c r="C28" s="24"/>
      <c r="D28" s="24"/>
    </row>
    <row r="29" spans="1:4" x14ac:dyDescent="0.25">
      <c r="A29" s="27"/>
      <c r="B29" s="24"/>
      <c r="C29" s="24"/>
      <c r="D29" s="24"/>
    </row>
    <row r="30" spans="1:4" x14ac:dyDescent="0.25">
      <c r="A30" s="27"/>
      <c r="B30" s="24"/>
      <c r="C30" s="24"/>
      <c r="D30" s="24"/>
    </row>
    <row r="31" spans="1:4" x14ac:dyDescent="0.25">
      <c r="A31" s="27"/>
      <c r="B31" s="24"/>
      <c r="C31" s="24"/>
      <c r="D31" s="24"/>
    </row>
    <row r="32" spans="1:4" x14ac:dyDescent="0.25">
      <c r="A32" s="27"/>
      <c r="B32" s="24"/>
      <c r="C32" s="24"/>
      <c r="D32" s="24"/>
    </row>
    <row r="33" spans="1:4" x14ac:dyDescent="0.25">
      <c r="A33" s="14"/>
      <c r="B33" s="13"/>
      <c r="C33" s="13"/>
      <c r="D33" s="13"/>
    </row>
    <row r="34" spans="1:4" x14ac:dyDescent="0.25">
      <c r="A34" s="14"/>
      <c r="B34" s="13"/>
      <c r="C34" s="13"/>
      <c r="D34" s="13"/>
    </row>
    <row r="35" spans="1:4" x14ac:dyDescent="0.25">
      <c r="A35" s="14"/>
      <c r="B35" s="13"/>
      <c r="C35" s="13"/>
      <c r="D35" s="13"/>
    </row>
    <row r="36" spans="1:4" x14ac:dyDescent="0.25">
      <c r="A36" s="14"/>
      <c r="B36" s="13"/>
      <c r="C36" s="13"/>
      <c r="D36" s="13"/>
    </row>
    <row r="37" spans="1:4" x14ac:dyDescent="0.25">
      <c r="A37" s="14"/>
      <c r="B37" s="13"/>
      <c r="C37" s="13"/>
      <c r="D37" s="13"/>
    </row>
    <row r="38" spans="1:4" x14ac:dyDescent="0.25">
      <c r="A38" s="14"/>
      <c r="B38" s="13"/>
      <c r="C38" s="13"/>
      <c r="D38" s="13"/>
    </row>
    <row r="39" spans="1:4" x14ac:dyDescent="0.25">
      <c r="A39" s="14"/>
      <c r="B39" s="13"/>
      <c r="C39" s="13"/>
      <c r="D39" s="13"/>
    </row>
    <row r="40" spans="1:4" x14ac:dyDescent="0.25">
      <c r="A40" s="14"/>
      <c r="B40" s="13"/>
      <c r="C40" s="13"/>
      <c r="D40" s="13"/>
    </row>
  </sheetData>
  <pageMargins left="0.7" right="0.7" top="0.75" bottom="0.75" header="0.3" footer="0.3"/>
  <pageSetup paperSize="9"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F41"/>
  <sheetViews>
    <sheetView view="pageBreakPreview" zoomScale="60" zoomScaleNormal="100" workbookViewId="0">
      <selection activeCell="B2" sqref="B2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6" x14ac:dyDescent="0.25">
      <c r="A1" s="7" t="s">
        <v>117</v>
      </c>
      <c r="B1" s="38">
        <f>D3+D9+D12+D13+D14+D15</f>
        <v>79.568679000000003</v>
      </c>
      <c r="C1" s="7"/>
      <c r="D1" s="7"/>
    </row>
    <row r="2" spans="1:6" x14ac:dyDescent="0.25">
      <c r="A2" s="7"/>
      <c r="B2" s="37" t="s">
        <v>44</v>
      </c>
      <c r="C2" s="37" t="s">
        <v>45</v>
      </c>
      <c r="D2" s="37" t="s">
        <v>46</v>
      </c>
    </row>
    <row r="3" spans="1:6" s="7" customFormat="1" ht="45" customHeight="1" x14ac:dyDescent="0.25">
      <c r="A3" s="26" t="s">
        <v>66</v>
      </c>
      <c r="B3" s="17">
        <v>70</v>
      </c>
      <c r="C3" s="17"/>
      <c r="D3" s="18">
        <f>D4+D5+D6+D7+D8</f>
        <v>44.928886999999996</v>
      </c>
    </row>
    <row r="4" spans="1:6" s="7" customFormat="1" x14ac:dyDescent="0.25">
      <c r="A4" s="23" t="s">
        <v>67</v>
      </c>
      <c r="B4" s="27">
        <v>151</v>
      </c>
      <c r="C4" s="24">
        <v>270</v>
      </c>
      <c r="D4" s="21">
        <f t="shared" ref="D4:D8" si="0">C4*B4/1000</f>
        <v>40.770000000000003</v>
      </c>
    </row>
    <row r="5" spans="1:6" s="7" customFormat="1" x14ac:dyDescent="0.25">
      <c r="A5" s="23" t="s">
        <v>42</v>
      </c>
      <c r="B5" s="27">
        <v>6.5</v>
      </c>
      <c r="C5" s="24">
        <v>480</v>
      </c>
      <c r="D5" s="21">
        <f t="shared" si="0"/>
        <v>3.12</v>
      </c>
    </row>
    <row r="6" spans="1:6" s="7" customFormat="1" ht="17.25" customHeight="1" x14ac:dyDescent="0.25">
      <c r="A6" s="23" t="s">
        <v>55</v>
      </c>
      <c r="B6" s="27">
        <v>17</v>
      </c>
      <c r="C6" s="24">
        <v>29.9</v>
      </c>
      <c r="D6" s="21">
        <f t="shared" si="0"/>
        <v>0.50829999999999997</v>
      </c>
    </row>
    <row r="7" spans="1:6" s="7" customFormat="1" x14ac:dyDescent="0.25">
      <c r="A7" s="23" t="s">
        <v>68</v>
      </c>
      <c r="B7" s="27">
        <v>11</v>
      </c>
      <c r="C7" s="24">
        <v>41.259</v>
      </c>
      <c r="D7" s="21">
        <f t="shared" si="0"/>
        <v>0.453849</v>
      </c>
    </row>
    <row r="8" spans="1:6" s="7" customFormat="1" x14ac:dyDescent="0.25">
      <c r="A8" s="28" t="s">
        <v>65</v>
      </c>
      <c r="B8" s="29">
        <v>3.7</v>
      </c>
      <c r="C8" s="29">
        <v>20.74</v>
      </c>
      <c r="D8" s="22">
        <f t="shared" si="0"/>
        <v>7.6738000000000001E-2</v>
      </c>
      <c r="E8" s="27"/>
      <c r="F8" s="27"/>
    </row>
    <row r="9" spans="1:6" s="7" customFormat="1" x14ac:dyDescent="0.25">
      <c r="A9" s="17" t="s">
        <v>89</v>
      </c>
      <c r="B9" s="17">
        <v>150</v>
      </c>
      <c r="C9" s="17"/>
      <c r="D9" s="18">
        <f>SUM(D10:D11)</f>
        <v>4.7797920000000005</v>
      </c>
      <c r="E9" s="27"/>
      <c r="F9" s="27"/>
    </row>
    <row r="10" spans="1:6" s="7" customFormat="1" x14ac:dyDescent="0.25">
      <c r="A10" s="23" t="s">
        <v>90</v>
      </c>
      <c r="B10" s="24">
        <v>51</v>
      </c>
      <c r="C10" s="24">
        <v>30.192</v>
      </c>
      <c r="D10" s="21">
        <f>C10*B10/1000</f>
        <v>1.5397919999999998</v>
      </c>
      <c r="E10" s="24"/>
      <c r="F10" s="19"/>
    </row>
    <row r="11" spans="1:6" x14ac:dyDescent="0.25">
      <c r="A11" s="28" t="s">
        <v>64</v>
      </c>
      <c r="B11" s="24">
        <v>6.75</v>
      </c>
      <c r="C11" s="24">
        <v>480</v>
      </c>
      <c r="D11" s="21">
        <f t="shared" ref="D11" si="1">C11*B11/1000</f>
        <v>3.24</v>
      </c>
      <c r="E11" s="13"/>
      <c r="F11" s="19"/>
    </row>
    <row r="12" spans="1:6" s="7" customFormat="1" x14ac:dyDescent="0.25">
      <c r="A12" s="17" t="s">
        <v>94</v>
      </c>
      <c r="B12" s="17">
        <v>20</v>
      </c>
      <c r="C12" s="17">
        <v>498</v>
      </c>
      <c r="D12" s="18">
        <f>B12*C12/1000</f>
        <v>9.9600000000000009</v>
      </c>
      <c r="E12" s="24"/>
      <c r="F12" s="19"/>
    </row>
    <row r="13" spans="1:6" x14ac:dyDescent="0.25">
      <c r="A13" s="17" t="s">
        <v>62</v>
      </c>
      <c r="B13" s="17"/>
      <c r="C13" s="58"/>
      <c r="D13" s="18">
        <v>1.28</v>
      </c>
      <c r="E13" s="24"/>
      <c r="F13" s="19"/>
    </row>
    <row r="14" spans="1:6" x14ac:dyDescent="0.25">
      <c r="A14" s="17" t="s">
        <v>105</v>
      </c>
      <c r="B14" s="17"/>
      <c r="C14" s="58"/>
      <c r="D14" s="18">
        <v>1.34</v>
      </c>
      <c r="E14" s="24"/>
      <c r="F14" s="19"/>
    </row>
    <row r="15" spans="1:6" x14ac:dyDescent="0.25">
      <c r="A15" s="17" t="s">
        <v>47</v>
      </c>
      <c r="B15" s="17">
        <v>200</v>
      </c>
      <c r="C15" s="58">
        <v>86.4</v>
      </c>
      <c r="D15" s="17">
        <f>C15*B15/1000</f>
        <v>17.28</v>
      </c>
      <c r="E15" s="24"/>
      <c r="F15" s="19"/>
    </row>
    <row r="16" spans="1:6" x14ac:dyDescent="0.25">
      <c r="A16" s="23"/>
      <c r="B16" s="24"/>
      <c r="C16" s="24"/>
      <c r="D16" s="21"/>
      <c r="E16" s="24"/>
      <c r="F16" s="19"/>
    </row>
    <row r="17" spans="1:6" x14ac:dyDescent="0.25">
      <c r="A17" s="23"/>
      <c r="B17" s="24"/>
      <c r="C17" s="24"/>
      <c r="D17" s="21"/>
      <c r="E17" s="19"/>
      <c r="F17" s="19"/>
    </row>
    <row r="18" spans="1:6" x14ac:dyDescent="0.25">
      <c r="A18" s="23"/>
      <c r="B18" s="24"/>
      <c r="C18" s="24"/>
      <c r="D18" s="21"/>
      <c r="E18" s="14"/>
      <c r="F18" s="14"/>
    </row>
    <row r="19" spans="1:6" x14ac:dyDescent="0.25">
      <c r="A19" s="23"/>
      <c r="B19" s="24"/>
      <c r="C19" s="24"/>
      <c r="D19" s="21"/>
      <c r="E19" s="14"/>
      <c r="F19" s="14"/>
    </row>
    <row r="20" spans="1:6" x14ac:dyDescent="0.25">
      <c r="A20" s="24"/>
      <c r="B20" s="24"/>
      <c r="C20" s="24"/>
      <c r="D20" s="24"/>
    </row>
    <row r="21" spans="1:6" x14ac:dyDescent="0.25">
      <c r="A21" s="24"/>
      <c r="B21" s="24"/>
      <c r="C21" s="19"/>
      <c r="D21" s="19"/>
    </row>
    <row r="22" spans="1:6" x14ac:dyDescent="0.25">
      <c r="A22" s="66"/>
      <c r="B22" s="24"/>
      <c r="C22" s="24"/>
      <c r="D22" s="19"/>
    </row>
    <row r="23" spans="1:6" x14ac:dyDescent="0.25">
      <c r="A23" s="24"/>
      <c r="B23" s="24"/>
      <c r="C23" s="24"/>
      <c r="D23" s="19"/>
    </row>
    <row r="24" spans="1:6" x14ac:dyDescent="0.25">
      <c r="A24" s="24"/>
      <c r="B24" s="24"/>
      <c r="C24" s="24"/>
      <c r="D24" s="19"/>
    </row>
    <row r="25" spans="1:6" x14ac:dyDescent="0.25">
      <c r="A25" s="24"/>
      <c r="B25" s="24"/>
      <c r="C25" s="24"/>
      <c r="D25" s="19"/>
    </row>
    <row r="26" spans="1:6" x14ac:dyDescent="0.25">
      <c r="A26" s="24"/>
      <c r="B26" s="24"/>
      <c r="C26" s="24"/>
      <c r="D26" s="19"/>
    </row>
    <row r="27" spans="1:6" x14ac:dyDescent="0.25">
      <c r="A27" s="24"/>
      <c r="B27" s="24"/>
      <c r="C27" s="24"/>
      <c r="D27" s="19"/>
    </row>
    <row r="28" spans="1:6" x14ac:dyDescent="0.25">
      <c r="A28" s="24"/>
      <c r="B28" s="24"/>
      <c r="C28" s="19"/>
      <c r="D28" s="19"/>
    </row>
    <row r="29" spans="1:6" x14ac:dyDescent="0.25">
      <c r="A29" s="24"/>
      <c r="B29" s="24"/>
      <c r="C29" s="19"/>
      <c r="D29" s="19"/>
    </row>
    <row r="30" spans="1:6" x14ac:dyDescent="0.25">
      <c r="A30" s="23"/>
      <c r="B30" s="24"/>
      <c r="C30" s="24"/>
      <c r="D30" s="21"/>
    </row>
    <row r="31" spans="1:6" x14ac:dyDescent="0.25">
      <c r="A31" s="28"/>
      <c r="B31" s="29"/>
      <c r="C31" s="29"/>
      <c r="D31" s="21"/>
    </row>
    <row r="32" spans="1:6" x14ac:dyDescent="0.25">
      <c r="A32" s="27"/>
      <c r="B32" s="24"/>
      <c r="C32" s="24"/>
      <c r="D32" s="24"/>
    </row>
    <row r="33" spans="1:4" x14ac:dyDescent="0.25">
      <c r="A33" s="27"/>
      <c r="B33" s="24"/>
      <c r="C33" s="24"/>
      <c r="D33" s="24"/>
    </row>
    <row r="34" spans="1:4" x14ac:dyDescent="0.25">
      <c r="A34" s="27"/>
      <c r="B34" s="24"/>
      <c r="C34" s="24"/>
      <c r="D34" s="24"/>
    </row>
    <row r="35" spans="1:4" x14ac:dyDescent="0.25">
      <c r="A35" s="27"/>
      <c r="B35" s="24"/>
      <c r="C35" s="24"/>
      <c r="D35" s="24"/>
    </row>
    <row r="36" spans="1:4" x14ac:dyDescent="0.25">
      <c r="A36" s="14"/>
      <c r="B36" s="13"/>
      <c r="C36" s="13"/>
      <c r="D36" s="13"/>
    </row>
    <row r="37" spans="1:4" x14ac:dyDescent="0.25">
      <c r="A37" s="14"/>
      <c r="B37" s="13"/>
      <c r="C37" s="13"/>
      <c r="D37" s="13"/>
    </row>
    <row r="38" spans="1:4" x14ac:dyDescent="0.25">
      <c r="A38" s="14"/>
      <c r="B38" s="13"/>
      <c r="C38" s="13"/>
      <c r="D38" s="13"/>
    </row>
    <row r="39" spans="1:4" x14ac:dyDescent="0.25">
      <c r="A39" s="14"/>
      <c r="B39" s="13"/>
      <c r="C39" s="13"/>
      <c r="D39" s="13"/>
    </row>
    <row r="40" spans="1:4" x14ac:dyDescent="0.25">
      <c r="A40" s="14"/>
      <c r="B40" s="13"/>
      <c r="C40" s="13"/>
      <c r="D40" s="13"/>
    </row>
    <row r="41" spans="1:4" x14ac:dyDescent="0.25">
      <c r="A41" s="14"/>
      <c r="B41" s="13"/>
      <c r="C41" s="13"/>
      <c r="D41" s="13"/>
    </row>
  </sheetData>
  <pageMargins left="0.7" right="0.7" top="0.75" bottom="0.75" header="0.3" footer="0.3"/>
  <pageSetup paperSize="9" scale="5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D40"/>
  <sheetViews>
    <sheetView view="pageBreakPreview" zoomScale="60" zoomScaleNormal="100" workbookViewId="0">
      <selection activeCell="B2" sqref="B2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7" t="s">
        <v>117</v>
      </c>
      <c r="B1" s="38">
        <f>D4+D10+D11+D16</f>
        <v>31.264032499999999</v>
      </c>
      <c r="C1" s="7"/>
      <c r="D1" s="7"/>
    </row>
    <row r="2" spans="1:4" x14ac:dyDescent="0.25">
      <c r="A2" s="7"/>
      <c r="B2" s="37" t="s">
        <v>44</v>
      </c>
      <c r="C2" s="37" t="s">
        <v>45</v>
      </c>
      <c r="D2" s="37" t="s">
        <v>46</v>
      </c>
    </row>
    <row r="3" spans="1:4" s="7" customFormat="1" ht="45" customHeight="1" x14ac:dyDescent="0.25">
      <c r="A3"/>
      <c r="B3" s="64" t="s">
        <v>44</v>
      </c>
      <c r="C3" s="64" t="s">
        <v>45</v>
      </c>
      <c r="D3" s="64" t="s">
        <v>46</v>
      </c>
    </row>
    <row r="4" spans="1:4" s="7" customFormat="1" x14ac:dyDescent="0.25">
      <c r="A4" s="17" t="s">
        <v>128</v>
      </c>
      <c r="B4" s="17">
        <v>200</v>
      </c>
      <c r="C4" s="17"/>
      <c r="D4" s="18">
        <f>D5+D6+D8+D9</f>
        <v>11.273</v>
      </c>
    </row>
    <row r="5" spans="1:4" s="7" customFormat="1" x14ac:dyDescent="0.25">
      <c r="A5" s="23" t="s">
        <v>104</v>
      </c>
      <c r="B5" s="24">
        <v>30</v>
      </c>
      <c r="C5" s="24">
        <v>39</v>
      </c>
      <c r="D5" s="65">
        <f t="shared" ref="D5:D9" si="0">B5*C5/1000</f>
        <v>1.17</v>
      </c>
    </row>
    <row r="6" spans="1:4" s="7" customFormat="1" ht="17.25" customHeight="1" x14ac:dyDescent="0.25">
      <c r="A6" s="23" t="s">
        <v>93</v>
      </c>
      <c r="B6" s="24">
        <v>106.7</v>
      </c>
      <c r="C6" s="19">
        <v>70</v>
      </c>
      <c r="D6" s="65">
        <f t="shared" si="0"/>
        <v>7.4690000000000003</v>
      </c>
    </row>
    <row r="7" spans="1:4" s="7" customFormat="1" x14ac:dyDescent="0.25">
      <c r="A7" s="23" t="s">
        <v>58</v>
      </c>
      <c r="B7" s="24">
        <v>69.3</v>
      </c>
      <c r="C7" s="19"/>
      <c r="D7" s="65">
        <f t="shared" si="0"/>
        <v>0</v>
      </c>
    </row>
    <row r="8" spans="1:4" s="7" customFormat="1" x14ac:dyDescent="0.25">
      <c r="A8" s="23" t="s">
        <v>49</v>
      </c>
      <c r="B8" s="13">
        <v>5</v>
      </c>
      <c r="C8" s="13">
        <v>46.8</v>
      </c>
      <c r="D8" s="65">
        <f t="shared" si="0"/>
        <v>0.23400000000000001</v>
      </c>
    </row>
    <row r="9" spans="1:4" s="7" customFormat="1" x14ac:dyDescent="0.25">
      <c r="A9" s="16" t="s">
        <v>64</v>
      </c>
      <c r="B9" s="60">
        <v>5</v>
      </c>
      <c r="C9" s="60">
        <v>480</v>
      </c>
      <c r="D9" s="65">
        <f t="shared" si="0"/>
        <v>2.4</v>
      </c>
    </row>
    <row r="10" spans="1:4" s="7" customFormat="1" x14ac:dyDescent="0.25">
      <c r="A10" s="17" t="s">
        <v>62</v>
      </c>
      <c r="B10" s="17"/>
      <c r="C10" s="58"/>
      <c r="D10" s="18">
        <v>1.28</v>
      </c>
    </row>
    <row r="11" spans="1:4" ht="13.5" customHeight="1" x14ac:dyDescent="0.25">
      <c r="A11" s="17" t="s">
        <v>69</v>
      </c>
      <c r="B11" s="17">
        <v>200</v>
      </c>
      <c r="C11" s="17"/>
      <c r="D11" s="18">
        <f>D12+D13+D14</f>
        <v>3.7310325000000004</v>
      </c>
    </row>
    <row r="12" spans="1:4" s="7" customFormat="1" x14ac:dyDescent="0.25">
      <c r="A12" s="23" t="s">
        <v>70</v>
      </c>
      <c r="B12" s="24">
        <v>30.5</v>
      </c>
      <c r="C12" s="24">
        <v>102.765</v>
      </c>
      <c r="D12" s="21">
        <f t="shared" ref="D12:D13" si="1">C12*B12/1000</f>
        <v>3.1343325000000002</v>
      </c>
    </row>
    <row r="13" spans="1:4" x14ac:dyDescent="0.25">
      <c r="A13" s="23" t="s">
        <v>49</v>
      </c>
      <c r="B13" s="24">
        <v>15</v>
      </c>
      <c r="C13" s="24">
        <v>39.78</v>
      </c>
      <c r="D13" s="21">
        <f t="shared" si="1"/>
        <v>0.59670000000000001</v>
      </c>
    </row>
    <row r="14" spans="1:4" x14ac:dyDescent="0.25">
      <c r="A14" s="28" t="s">
        <v>58</v>
      </c>
      <c r="B14" s="29">
        <v>190</v>
      </c>
      <c r="C14" s="29"/>
      <c r="D14" s="22"/>
    </row>
    <row r="15" spans="1:4" x14ac:dyDescent="0.25">
      <c r="A15" s="23"/>
      <c r="B15" s="24"/>
      <c r="C15" s="24"/>
      <c r="D15" s="21"/>
    </row>
    <row r="16" spans="1:4" x14ac:dyDescent="0.25">
      <c r="A16" s="17" t="s">
        <v>160</v>
      </c>
      <c r="B16" s="17">
        <v>200</v>
      </c>
      <c r="C16" s="17">
        <v>74.900000000000006</v>
      </c>
      <c r="D16" s="17">
        <f>C16*B16/1000</f>
        <v>14.980000000000002</v>
      </c>
    </row>
    <row r="17" spans="1:4" x14ac:dyDescent="0.25">
      <c r="A17" s="24"/>
      <c r="B17" s="24"/>
      <c r="C17" s="24"/>
      <c r="D17" s="19"/>
    </row>
    <row r="18" spans="1:4" x14ac:dyDescent="0.25">
      <c r="A18" s="24"/>
      <c r="B18" s="24"/>
      <c r="C18" s="24"/>
      <c r="D18" s="19"/>
    </row>
    <row r="19" spans="1:4" x14ac:dyDescent="0.25">
      <c r="A19" s="24"/>
      <c r="B19" s="24"/>
      <c r="C19" s="19"/>
      <c r="D19" s="19"/>
    </row>
    <row r="20" spans="1:4" x14ac:dyDescent="0.25">
      <c r="A20" s="24"/>
      <c r="B20" s="24"/>
      <c r="C20" s="19"/>
      <c r="D20" s="19"/>
    </row>
    <row r="21" spans="1:4" x14ac:dyDescent="0.25">
      <c r="A21" s="24"/>
      <c r="B21" s="24"/>
      <c r="C21" s="24"/>
      <c r="D21" s="19"/>
    </row>
    <row r="22" spans="1:4" x14ac:dyDescent="0.25">
      <c r="A22" s="24"/>
      <c r="B22" s="24"/>
      <c r="C22" s="24"/>
      <c r="D22" s="19"/>
    </row>
    <row r="23" spans="1:4" x14ac:dyDescent="0.25">
      <c r="A23" s="13"/>
      <c r="B23" s="24"/>
      <c r="C23" s="24"/>
      <c r="D23" s="19"/>
    </row>
    <row r="24" spans="1:4" x14ac:dyDescent="0.25">
      <c r="A24" s="13"/>
      <c r="B24" s="24"/>
      <c r="C24" s="24"/>
      <c r="D24" s="19"/>
    </row>
    <row r="25" spans="1:4" x14ac:dyDescent="0.25">
      <c r="A25" s="24"/>
      <c r="B25" s="24"/>
      <c r="C25" s="24"/>
      <c r="D25" s="24"/>
    </row>
    <row r="33" spans="2:4" x14ac:dyDescent="0.25">
      <c r="B33" s="11"/>
      <c r="C33" s="11"/>
      <c r="D33" s="11"/>
    </row>
    <row r="34" spans="2:4" x14ac:dyDescent="0.25">
      <c r="B34" s="11"/>
      <c r="C34" s="11"/>
      <c r="D34" s="11"/>
    </row>
    <row r="35" spans="2:4" x14ac:dyDescent="0.25">
      <c r="B35" s="11"/>
      <c r="C35" s="11"/>
      <c r="D35" s="11"/>
    </row>
    <row r="36" spans="2:4" x14ac:dyDescent="0.25">
      <c r="B36" s="11"/>
      <c r="C36" s="11"/>
      <c r="D36" s="11"/>
    </row>
    <row r="37" spans="2:4" x14ac:dyDescent="0.25">
      <c r="B37" s="11"/>
      <c r="C37" s="11"/>
      <c r="D37" s="11"/>
    </row>
    <row r="38" spans="2:4" x14ac:dyDescent="0.25">
      <c r="B38" s="11"/>
      <c r="C38" s="11"/>
      <c r="D38" s="11"/>
    </row>
    <row r="39" spans="2:4" x14ac:dyDescent="0.25">
      <c r="B39" s="11"/>
      <c r="C39" s="11"/>
      <c r="D39" s="11"/>
    </row>
    <row r="40" spans="2:4" x14ac:dyDescent="0.25">
      <c r="B40" s="11"/>
      <c r="C40" s="11"/>
      <c r="D40" s="11"/>
    </row>
  </sheetData>
  <pageMargins left="0.7" right="0.7" top="0.75" bottom="0.75" header="0.3" footer="0.3"/>
  <pageSetup paperSize="9" scale="5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30">
        <f>'1'!B1+'2'!B1+'3'!B1+'4'!B1+'5'!B1+'6'!B1+'7'!B1+'8'!B1+'9'!B1+'10'!B1+'11'!B1+'12'!B1</f>
        <v>569.26755509999998</v>
      </c>
      <c r="B1">
        <f>A1/12</f>
        <v>47.438962924999998</v>
      </c>
    </row>
    <row r="3" spans="1:2" x14ac:dyDescent="0.25">
      <c r="A3" s="30"/>
    </row>
    <row r="5" spans="1:2" x14ac:dyDescent="0.25">
      <c r="A5" s="30"/>
    </row>
    <row r="6" spans="1:2" x14ac:dyDescent="0.25">
      <c r="A6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45"/>
  <sheetViews>
    <sheetView view="pageBreakPreview" zoomScale="60" zoomScaleNormal="100" workbookViewId="0">
      <selection activeCell="B2" sqref="B2"/>
    </sheetView>
  </sheetViews>
  <sheetFormatPr defaultRowHeight="15" x14ac:dyDescent="0.25"/>
  <cols>
    <col min="1" max="1" width="32" customWidth="1"/>
    <col min="2" max="2" width="15.140625" customWidth="1"/>
    <col min="5" max="5" width="9.5703125" bestFit="1" customWidth="1"/>
  </cols>
  <sheetData>
    <row r="1" spans="1:6" x14ac:dyDescent="0.25">
      <c r="A1" s="7" t="s">
        <v>117</v>
      </c>
      <c r="B1" s="38">
        <f>D3+D5+D9+D10+D11+D12</f>
        <v>51.689026000000005</v>
      </c>
      <c r="C1" s="7"/>
      <c r="D1" s="7"/>
      <c r="E1" s="7"/>
    </row>
    <row r="2" spans="1:6" x14ac:dyDescent="0.25">
      <c r="A2" s="7"/>
      <c r="B2" s="17" t="s">
        <v>44</v>
      </c>
      <c r="C2" s="17" t="s">
        <v>45</v>
      </c>
      <c r="D2" s="17" t="s">
        <v>46</v>
      </c>
      <c r="E2" s="7"/>
    </row>
    <row r="3" spans="1:6" s="7" customFormat="1" ht="45" customHeight="1" x14ac:dyDescent="0.25">
      <c r="A3" s="17" t="s">
        <v>88</v>
      </c>
      <c r="B3" s="9">
        <v>60</v>
      </c>
      <c r="C3" s="58"/>
      <c r="D3" s="18">
        <f>D4</f>
        <v>18.72</v>
      </c>
      <c r="F3" s="25"/>
    </row>
    <row r="4" spans="1:6" s="7" customFormat="1" x14ac:dyDescent="0.25">
      <c r="A4" s="24" t="s">
        <v>88</v>
      </c>
      <c r="B4" s="27">
        <v>60</v>
      </c>
      <c r="C4" s="24">
        <v>312</v>
      </c>
      <c r="D4" s="18">
        <f>C4*B4/1000</f>
        <v>18.72</v>
      </c>
      <c r="F4" s="25"/>
    </row>
    <row r="5" spans="1:6" s="7" customFormat="1" x14ac:dyDescent="0.25">
      <c r="A5" s="17" t="s">
        <v>75</v>
      </c>
      <c r="B5" s="17">
        <v>150</v>
      </c>
      <c r="C5" s="58"/>
      <c r="D5" s="18">
        <f>D6+D8</f>
        <v>7.0690259999999991</v>
      </c>
      <c r="F5" s="25"/>
    </row>
    <row r="6" spans="1:6" s="7" customFormat="1" ht="32.25" customHeight="1" x14ac:dyDescent="0.25">
      <c r="A6" s="15" t="s">
        <v>76</v>
      </c>
      <c r="B6" s="24">
        <v>69</v>
      </c>
      <c r="C6" s="24">
        <v>53.753999999999998</v>
      </c>
      <c r="D6" s="18">
        <f>C6*B6/1000</f>
        <v>3.7090259999999997</v>
      </c>
      <c r="F6" s="25"/>
    </row>
    <row r="7" spans="1:6" s="7" customFormat="1" x14ac:dyDescent="0.25">
      <c r="A7" s="15" t="s">
        <v>58</v>
      </c>
      <c r="B7" s="24"/>
      <c r="C7" s="24"/>
      <c r="D7" s="18">
        <f t="shared" ref="D7" si="0">C7*B7/1000</f>
        <v>0</v>
      </c>
      <c r="F7" s="25"/>
    </row>
    <row r="8" spans="1:6" s="7" customFormat="1" x14ac:dyDescent="0.25">
      <c r="A8" s="16" t="s">
        <v>64</v>
      </c>
      <c r="B8" s="29">
        <v>7</v>
      </c>
      <c r="C8" s="29">
        <v>480</v>
      </c>
      <c r="D8" s="18">
        <f>C8*B8/1000</f>
        <v>3.36</v>
      </c>
      <c r="F8" s="25"/>
    </row>
    <row r="9" spans="1:6" s="7" customFormat="1" x14ac:dyDescent="0.25">
      <c r="A9" s="17" t="s">
        <v>47</v>
      </c>
      <c r="B9" s="17">
        <v>200</v>
      </c>
      <c r="C9" s="58">
        <v>86.4</v>
      </c>
      <c r="D9" s="17">
        <f>C9*B9/1000</f>
        <v>17.28</v>
      </c>
      <c r="F9" s="25"/>
    </row>
    <row r="10" spans="1:6" s="7" customFormat="1" x14ac:dyDescent="0.25">
      <c r="A10" s="17" t="s">
        <v>62</v>
      </c>
      <c r="B10" s="17">
        <v>40</v>
      </c>
      <c r="C10" s="58"/>
      <c r="D10" s="18">
        <v>1.28</v>
      </c>
      <c r="F10" s="25"/>
    </row>
    <row r="11" spans="1:6" x14ac:dyDescent="0.25">
      <c r="A11" s="17" t="s">
        <v>105</v>
      </c>
      <c r="B11" s="17">
        <v>40</v>
      </c>
      <c r="C11" s="58"/>
      <c r="D11" s="18">
        <v>1.34</v>
      </c>
      <c r="E11" s="7"/>
      <c r="F11" s="11"/>
    </row>
    <row r="12" spans="1:6" ht="13.5" customHeight="1" x14ac:dyDescent="0.25">
      <c r="A12" s="23" t="s">
        <v>165</v>
      </c>
      <c r="B12" s="11">
        <v>40</v>
      </c>
      <c r="C12">
        <v>6</v>
      </c>
      <c r="D12">
        <v>6</v>
      </c>
    </row>
    <row r="13" spans="1:6" s="7" customFormat="1" x14ac:dyDescent="0.25">
      <c r="B13" s="25"/>
    </row>
    <row r="14" spans="1:6" x14ac:dyDescent="0.25">
      <c r="A14" s="7"/>
      <c r="B14" s="11"/>
    </row>
    <row r="15" spans="1:6" x14ac:dyDescent="0.25">
      <c r="A15" s="7"/>
      <c r="B15" s="11"/>
    </row>
    <row r="16" spans="1:6" x14ac:dyDescent="0.25">
      <c r="A16" s="7"/>
      <c r="B16" s="11"/>
    </row>
    <row r="17" spans="1:6" x14ac:dyDescent="0.25">
      <c r="A17" s="7"/>
      <c r="B17" s="11"/>
    </row>
    <row r="18" spans="1:6" x14ac:dyDescent="0.25">
      <c r="A18" s="7"/>
      <c r="B18" s="11"/>
    </row>
    <row r="19" spans="1:6" x14ac:dyDescent="0.25">
      <c r="A19" s="25"/>
      <c r="B19" s="11"/>
    </row>
    <row r="20" spans="1:6" x14ac:dyDescent="0.25">
      <c r="A20" s="25"/>
      <c r="B20" s="11"/>
    </row>
    <row r="21" spans="1:6" x14ac:dyDescent="0.25">
      <c r="A21" s="25"/>
      <c r="B21" s="11"/>
    </row>
    <row r="22" spans="1:6" x14ac:dyDescent="0.25">
      <c r="A22" s="25"/>
      <c r="B22" s="11"/>
    </row>
    <row r="23" spans="1:6" x14ac:dyDescent="0.25">
      <c r="A23" s="25"/>
      <c r="B23" s="11"/>
    </row>
    <row r="24" spans="1:6" x14ac:dyDescent="0.25">
      <c r="A24" s="25"/>
      <c r="B24" s="11"/>
    </row>
    <row r="25" spans="1:6" x14ac:dyDescent="0.25">
      <c r="A25" s="25"/>
      <c r="B25" s="11"/>
    </row>
    <row r="26" spans="1:6" x14ac:dyDescent="0.25">
      <c r="A26" s="27"/>
      <c r="B26" s="24"/>
      <c r="C26" s="24"/>
      <c r="D26" s="24"/>
      <c r="E26" s="25"/>
      <c r="F26" s="11"/>
    </row>
    <row r="27" spans="1:6" x14ac:dyDescent="0.25">
      <c r="A27" s="7"/>
      <c r="B27" s="25"/>
      <c r="C27" s="25"/>
      <c r="D27" s="25"/>
      <c r="E27" s="25"/>
      <c r="F27" s="11"/>
    </row>
    <row r="28" spans="1:6" x14ac:dyDescent="0.25">
      <c r="B28" s="11"/>
      <c r="C28" s="11"/>
      <c r="D28" s="11"/>
      <c r="E28" s="25"/>
      <c r="F28" s="11"/>
    </row>
    <row r="29" spans="1:6" x14ac:dyDescent="0.25">
      <c r="B29" s="11"/>
      <c r="C29" s="11"/>
      <c r="D29" s="11"/>
      <c r="E29" s="25"/>
      <c r="F29" s="11"/>
    </row>
    <row r="30" spans="1:6" x14ac:dyDescent="0.25">
      <c r="B30" s="11"/>
      <c r="C30" s="11"/>
      <c r="D30" s="11"/>
      <c r="E30" s="25"/>
      <c r="F30" s="11"/>
    </row>
    <row r="31" spans="1:6" x14ac:dyDescent="0.25">
      <c r="B31" s="11"/>
      <c r="C31" s="11"/>
      <c r="D31" s="11"/>
      <c r="E31" s="25"/>
      <c r="F31" s="11"/>
    </row>
    <row r="32" spans="1:6" x14ac:dyDescent="0.25">
      <c r="B32" s="11"/>
      <c r="C32" s="11"/>
      <c r="D32" s="11"/>
      <c r="E32" s="25"/>
      <c r="F32" s="11"/>
    </row>
    <row r="33" spans="2:6" x14ac:dyDescent="0.25">
      <c r="B33" s="11"/>
      <c r="C33" s="11"/>
      <c r="D33" s="11"/>
      <c r="E33" s="25"/>
      <c r="F33" s="11"/>
    </row>
    <row r="34" spans="2:6" x14ac:dyDescent="0.25">
      <c r="B34" s="11"/>
      <c r="C34" s="11"/>
      <c r="D34" s="11"/>
      <c r="E34" s="25"/>
      <c r="F34" s="11"/>
    </row>
    <row r="35" spans="2:6" x14ac:dyDescent="0.25">
      <c r="B35" s="11"/>
      <c r="C35" s="11"/>
      <c r="D35" s="11"/>
      <c r="E35" s="25"/>
      <c r="F35" s="11"/>
    </row>
    <row r="36" spans="2:6" x14ac:dyDescent="0.25">
      <c r="E36" s="25"/>
      <c r="F36" s="11"/>
    </row>
    <row r="37" spans="2:6" x14ac:dyDescent="0.25">
      <c r="E37" s="11"/>
      <c r="F37" s="11"/>
    </row>
    <row r="38" spans="2:6" x14ac:dyDescent="0.25">
      <c r="E38" s="11"/>
      <c r="F38" s="11"/>
    </row>
    <row r="39" spans="2:6" x14ac:dyDescent="0.25">
      <c r="E39" s="11"/>
      <c r="F39" s="11"/>
    </row>
    <row r="40" spans="2:6" x14ac:dyDescent="0.25">
      <c r="E40" s="11"/>
      <c r="F40" s="11"/>
    </row>
    <row r="41" spans="2:6" x14ac:dyDescent="0.25">
      <c r="E41" s="11"/>
      <c r="F41" s="11"/>
    </row>
    <row r="42" spans="2:6" x14ac:dyDescent="0.25">
      <c r="E42" s="11"/>
      <c r="F42" s="11"/>
    </row>
    <row r="43" spans="2:6" x14ac:dyDescent="0.25">
      <c r="E43" s="11"/>
      <c r="F43" s="11"/>
    </row>
    <row r="44" spans="2:6" x14ac:dyDescent="0.25">
      <c r="E44" s="11"/>
      <c r="F44" s="11"/>
    </row>
    <row r="45" spans="2:6" x14ac:dyDescent="0.25">
      <c r="F45" s="11"/>
    </row>
  </sheetData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48"/>
  <sheetViews>
    <sheetView view="pageBreakPreview" zoomScale="60" zoomScaleNormal="100" workbookViewId="0">
      <selection activeCell="K19" sqref="K19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7" t="s">
        <v>117</v>
      </c>
      <c r="B1" s="38">
        <f>D4+D12+D16+D17+D18+D22</f>
        <v>33.425082000000003</v>
      </c>
      <c r="C1" s="7"/>
      <c r="D1" s="7"/>
    </row>
    <row r="2" spans="1:5" x14ac:dyDescent="0.25">
      <c r="B2" s="7" t="s">
        <v>101</v>
      </c>
      <c r="C2" s="7">
        <v>0.2</v>
      </c>
      <c r="D2" s="7"/>
    </row>
    <row r="3" spans="1:5" x14ac:dyDescent="0.25">
      <c r="B3" s="37" t="s">
        <v>44</v>
      </c>
      <c r="C3" s="37" t="s">
        <v>45</v>
      </c>
      <c r="D3" s="37" t="s">
        <v>46</v>
      </c>
    </row>
    <row r="4" spans="1:5" s="7" customFormat="1" ht="25.5" customHeight="1" x14ac:dyDescent="0.25">
      <c r="A4" s="12" t="s">
        <v>60</v>
      </c>
      <c r="B4" s="12">
        <v>70</v>
      </c>
      <c r="C4" s="12"/>
      <c r="D4" s="63">
        <f>D5+D6+D7+D8+D11</f>
        <v>19.465990000000001</v>
      </c>
      <c r="E4" s="25"/>
    </row>
    <row r="5" spans="1:5" s="7" customFormat="1" x14ac:dyDescent="0.25">
      <c r="A5" s="23" t="s">
        <v>61</v>
      </c>
      <c r="B5" s="13">
        <v>61</v>
      </c>
      <c r="C5" s="13">
        <v>270</v>
      </c>
      <c r="D5" s="18">
        <f t="shared" ref="D5:D11" si="0">C5*B5/1000</f>
        <v>16.47</v>
      </c>
      <c r="E5" s="25"/>
    </row>
    <row r="6" spans="1:5" s="7" customFormat="1" x14ac:dyDescent="0.25">
      <c r="A6" s="15" t="s">
        <v>80</v>
      </c>
      <c r="B6" s="13">
        <v>6</v>
      </c>
      <c r="C6" s="13">
        <v>57.24</v>
      </c>
      <c r="D6" s="18">
        <f t="shared" si="0"/>
        <v>0.34344000000000002</v>
      </c>
      <c r="E6" s="25"/>
    </row>
    <row r="7" spans="1:5" s="7" customFormat="1" ht="17.25" customHeight="1" x14ac:dyDescent="0.25">
      <c r="A7" s="15" t="s">
        <v>63</v>
      </c>
      <c r="B7" s="13">
        <v>7</v>
      </c>
      <c r="C7" s="13"/>
      <c r="D7" s="18">
        <f t="shared" si="0"/>
        <v>0</v>
      </c>
      <c r="E7" s="25"/>
    </row>
    <row r="8" spans="1:5" s="7" customFormat="1" x14ac:dyDescent="0.25">
      <c r="A8" s="15" t="s">
        <v>64</v>
      </c>
      <c r="B8" s="13">
        <v>4</v>
      </c>
      <c r="C8" s="13">
        <v>480</v>
      </c>
      <c r="D8" s="18">
        <f t="shared" si="0"/>
        <v>1.92</v>
      </c>
      <c r="E8" s="25"/>
    </row>
    <row r="9" spans="1:5" s="7" customFormat="1" x14ac:dyDescent="0.25">
      <c r="A9" s="15" t="s">
        <v>65</v>
      </c>
      <c r="B9" s="13">
        <v>5</v>
      </c>
      <c r="C9" s="13">
        <v>29.28</v>
      </c>
      <c r="D9" s="18">
        <f t="shared" si="0"/>
        <v>0.1464</v>
      </c>
      <c r="E9" s="25"/>
    </row>
    <row r="10" spans="1:5" s="7" customFormat="1" x14ac:dyDescent="0.25">
      <c r="A10" s="15" t="s">
        <v>42</v>
      </c>
      <c r="B10" s="13">
        <v>6</v>
      </c>
      <c r="C10" s="13">
        <v>480</v>
      </c>
      <c r="D10" s="18">
        <f t="shared" si="0"/>
        <v>2.88</v>
      </c>
      <c r="E10" s="25"/>
    </row>
    <row r="11" spans="1:5" s="7" customFormat="1" x14ac:dyDescent="0.25">
      <c r="A11" s="16" t="s">
        <v>55</v>
      </c>
      <c r="B11" s="60">
        <v>24.5</v>
      </c>
      <c r="C11" s="60">
        <v>29.9</v>
      </c>
      <c r="D11" s="18">
        <f t="shared" si="0"/>
        <v>0.73254999999999992</v>
      </c>
      <c r="E11" s="25"/>
    </row>
    <row r="12" spans="1:5" x14ac:dyDescent="0.25">
      <c r="A12" s="17" t="s">
        <v>69</v>
      </c>
      <c r="B12" s="17">
        <v>200</v>
      </c>
      <c r="C12" s="17"/>
      <c r="D12" s="18">
        <f>D13+D14+D15</f>
        <v>3.7310325000000004</v>
      </c>
      <c r="E12" s="11"/>
    </row>
    <row r="13" spans="1:5" x14ac:dyDescent="0.25">
      <c r="A13" s="23" t="s">
        <v>70</v>
      </c>
      <c r="B13" s="24">
        <v>30.5</v>
      </c>
      <c r="C13" s="24">
        <v>102.765</v>
      </c>
      <c r="D13" s="21">
        <f t="shared" ref="D13:D14" si="1">C13*B13/1000</f>
        <v>3.1343325000000002</v>
      </c>
      <c r="E13" s="11"/>
    </row>
    <row r="14" spans="1:5" x14ac:dyDescent="0.25">
      <c r="A14" s="23" t="s">
        <v>49</v>
      </c>
      <c r="B14" s="24">
        <v>15</v>
      </c>
      <c r="C14" s="24">
        <v>39.78</v>
      </c>
      <c r="D14" s="21">
        <f t="shared" si="1"/>
        <v>0.59670000000000001</v>
      </c>
      <c r="E14" s="11"/>
    </row>
    <row r="15" spans="1:5" ht="13.5" customHeight="1" x14ac:dyDescent="0.25">
      <c r="A15" s="28" t="s">
        <v>58</v>
      </c>
      <c r="B15" s="29">
        <v>190</v>
      </c>
      <c r="C15" s="29"/>
      <c r="D15" s="22"/>
      <c r="E15" s="11"/>
    </row>
    <row r="16" spans="1:5" s="7" customFormat="1" x14ac:dyDescent="0.25">
      <c r="A16" s="17" t="s">
        <v>62</v>
      </c>
      <c r="B16" s="17"/>
      <c r="C16" s="58"/>
      <c r="D16" s="18">
        <v>1.28</v>
      </c>
      <c r="E16" s="25"/>
    </row>
    <row r="17" spans="1:5" x14ac:dyDescent="0.25">
      <c r="A17" s="17" t="s">
        <v>105</v>
      </c>
      <c r="B17" s="17"/>
      <c r="C17" s="58"/>
      <c r="D17" s="18">
        <v>1.34</v>
      </c>
      <c r="E17" s="11"/>
    </row>
    <row r="18" spans="1:5" x14ac:dyDescent="0.25">
      <c r="A18" s="17" t="s">
        <v>134</v>
      </c>
      <c r="B18" s="17">
        <v>100</v>
      </c>
      <c r="C18" s="18"/>
      <c r="D18" s="18">
        <f>D19+D20+D21</f>
        <v>5.54</v>
      </c>
      <c r="E18" s="11"/>
    </row>
    <row r="19" spans="1:5" x14ac:dyDescent="0.25">
      <c r="A19" s="23" t="s">
        <v>52</v>
      </c>
      <c r="B19" s="24">
        <v>113</v>
      </c>
      <c r="C19" s="19">
        <v>20</v>
      </c>
      <c r="D19" s="21">
        <f>C19*B19/1000</f>
        <v>2.2599999999999998</v>
      </c>
      <c r="E19" s="11"/>
    </row>
    <row r="20" spans="1:5" x14ac:dyDescent="0.25">
      <c r="A20" s="23" t="s">
        <v>135</v>
      </c>
      <c r="B20" s="24">
        <v>16</v>
      </c>
      <c r="C20" s="24">
        <v>70</v>
      </c>
      <c r="D20" s="21">
        <f t="shared" ref="D20:D21" si="2">C20*B20/1000</f>
        <v>1.1200000000000001</v>
      </c>
      <c r="E20" s="11"/>
    </row>
    <row r="21" spans="1:5" x14ac:dyDescent="0.25">
      <c r="A21" s="23" t="s">
        <v>64</v>
      </c>
      <c r="B21" s="24">
        <v>4.5</v>
      </c>
      <c r="C21" s="24">
        <v>480</v>
      </c>
      <c r="D21" s="21">
        <f t="shared" si="2"/>
        <v>2.16</v>
      </c>
      <c r="E21" s="11"/>
    </row>
    <row r="22" spans="1:5" x14ac:dyDescent="0.25">
      <c r="A22" s="17" t="s">
        <v>169</v>
      </c>
      <c r="B22" s="75">
        <v>50</v>
      </c>
      <c r="C22" s="75"/>
      <c r="D22" s="76">
        <f>SUM(D23:D30)</f>
        <v>2.0680594999999999</v>
      </c>
    </row>
    <row r="23" spans="1:5" x14ac:dyDescent="0.25">
      <c r="A23" s="23" t="s">
        <v>169</v>
      </c>
      <c r="B23" s="24">
        <v>65.650000000000006</v>
      </c>
      <c r="C23">
        <v>19.899999999999999</v>
      </c>
      <c r="D23" s="21">
        <f>C23*B23/1000</f>
        <v>1.306435</v>
      </c>
    </row>
    <row r="24" spans="1:5" x14ac:dyDescent="0.25">
      <c r="A24" s="23" t="s">
        <v>71</v>
      </c>
      <c r="B24" s="24">
        <v>2.25</v>
      </c>
      <c r="C24" s="24">
        <v>84.558000000000007</v>
      </c>
      <c r="D24" s="21">
        <f t="shared" ref="D24:D30" si="3">C24*B24/1000</f>
        <v>0.19025550000000002</v>
      </c>
    </row>
    <row r="25" spans="1:5" x14ac:dyDescent="0.25">
      <c r="A25" s="23" t="s">
        <v>53</v>
      </c>
      <c r="B25" s="24">
        <v>2.5</v>
      </c>
      <c r="C25" s="24">
        <v>37.9</v>
      </c>
      <c r="D25" s="21">
        <f t="shared" si="3"/>
        <v>9.4750000000000001E-2</v>
      </c>
    </row>
    <row r="26" spans="1:5" x14ac:dyDescent="0.25">
      <c r="A26" s="23" t="s">
        <v>54</v>
      </c>
      <c r="B26" s="24">
        <v>1.35</v>
      </c>
      <c r="C26" s="24">
        <v>11.76</v>
      </c>
      <c r="D26" s="21">
        <f t="shared" si="3"/>
        <v>1.5876000000000001E-2</v>
      </c>
    </row>
    <row r="27" spans="1:5" x14ac:dyDescent="0.25">
      <c r="A27" s="23" t="s">
        <v>55</v>
      </c>
      <c r="B27" s="24">
        <v>3.55</v>
      </c>
      <c r="C27" s="24">
        <v>29.9</v>
      </c>
      <c r="D27" s="21">
        <f t="shared" si="3"/>
        <v>0.10614499999999999</v>
      </c>
    </row>
    <row r="28" spans="1:5" x14ac:dyDescent="0.25">
      <c r="A28" s="23" t="s">
        <v>170</v>
      </c>
      <c r="B28" s="24">
        <v>4</v>
      </c>
      <c r="C28" s="24">
        <v>70</v>
      </c>
      <c r="D28" s="21">
        <f t="shared" si="3"/>
        <v>0.28000000000000003</v>
      </c>
    </row>
    <row r="29" spans="1:5" x14ac:dyDescent="0.25">
      <c r="A29" s="23" t="s">
        <v>65</v>
      </c>
      <c r="B29" s="24">
        <v>0.6</v>
      </c>
      <c r="C29" s="24">
        <v>24.88</v>
      </c>
      <c r="D29" s="21">
        <f t="shared" si="3"/>
        <v>1.4927999999999999E-2</v>
      </c>
      <c r="E29" s="11"/>
    </row>
    <row r="30" spans="1:5" x14ac:dyDescent="0.25">
      <c r="A30" s="23" t="s">
        <v>49</v>
      </c>
      <c r="B30" s="24">
        <v>1.5</v>
      </c>
      <c r="C30" s="24">
        <v>39.78</v>
      </c>
      <c r="D30" s="21">
        <f t="shared" si="3"/>
        <v>5.9670000000000001E-2</v>
      </c>
    </row>
    <row r="37" spans="5:5" x14ac:dyDescent="0.25">
      <c r="E37" s="11"/>
    </row>
    <row r="38" spans="5:5" x14ac:dyDescent="0.25">
      <c r="E38" s="11"/>
    </row>
    <row r="39" spans="5:5" x14ac:dyDescent="0.25">
      <c r="E39" s="11"/>
    </row>
    <row r="40" spans="5:5" x14ac:dyDescent="0.25">
      <c r="E40" s="11"/>
    </row>
    <row r="41" spans="5:5" x14ac:dyDescent="0.25">
      <c r="E41" s="11"/>
    </row>
    <row r="42" spans="5:5" x14ac:dyDescent="0.25">
      <c r="E42" s="11"/>
    </row>
    <row r="43" spans="5:5" x14ac:dyDescent="0.25">
      <c r="E43" s="11"/>
    </row>
    <row r="44" spans="5:5" x14ac:dyDescent="0.25">
      <c r="E44" s="11"/>
    </row>
    <row r="45" spans="5:5" x14ac:dyDescent="0.25">
      <c r="E45" s="11"/>
    </row>
    <row r="46" spans="5:5" x14ac:dyDescent="0.25">
      <c r="E46" s="11"/>
    </row>
    <row r="47" spans="5:5" x14ac:dyDescent="0.25">
      <c r="E47" s="11"/>
    </row>
    <row r="48" spans="5:5" x14ac:dyDescent="0.25">
      <c r="E48" s="11"/>
    </row>
  </sheetData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E46"/>
  <sheetViews>
    <sheetView view="pageBreakPreview" zoomScale="60" zoomScaleNormal="100" workbookViewId="0">
      <selection activeCell="B2" sqref="B2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7" t="s">
        <v>117</v>
      </c>
      <c r="B1" s="38">
        <f>D3+D16+D20+D21+D22</f>
        <v>71.616542999999993</v>
      </c>
      <c r="C1" s="7"/>
      <c r="D1" s="7"/>
    </row>
    <row r="2" spans="1:5" x14ac:dyDescent="0.25">
      <c r="A2" s="7"/>
      <c r="B2" s="37" t="s">
        <v>44</v>
      </c>
      <c r="C2" s="37" t="s">
        <v>45</v>
      </c>
      <c r="D2" s="37" t="s">
        <v>46</v>
      </c>
    </row>
    <row r="3" spans="1:5" s="7" customFormat="1" ht="45" customHeight="1" x14ac:dyDescent="0.25">
      <c r="A3" s="17" t="s">
        <v>157</v>
      </c>
      <c r="B3" s="17">
        <v>250</v>
      </c>
      <c r="C3" s="17"/>
      <c r="D3" s="18">
        <f>SUM(D4:D14)</f>
        <v>18.967143</v>
      </c>
      <c r="E3" s="25"/>
    </row>
    <row r="4" spans="1:5" s="7" customFormat="1" x14ac:dyDescent="0.25">
      <c r="A4" s="23" t="s">
        <v>50</v>
      </c>
      <c r="B4" s="24">
        <v>50</v>
      </c>
      <c r="C4" s="24">
        <v>35.9</v>
      </c>
      <c r="D4" s="18">
        <f>C4*B4/1000</f>
        <v>1.7949999999999999</v>
      </c>
      <c r="E4" s="25"/>
    </row>
    <row r="5" spans="1:5" s="7" customFormat="1" x14ac:dyDescent="0.25">
      <c r="A5" s="23" t="s">
        <v>51</v>
      </c>
      <c r="B5" s="24">
        <v>25</v>
      </c>
      <c r="C5" s="24">
        <v>19.899999999999999</v>
      </c>
      <c r="D5" s="18">
        <f t="shared" ref="D5:D14" si="0">C5*B5/1000</f>
        <v>0.49749999999999994</v>
      </c>
      <c r="E5" s="25"/>
    </row>
    <row r="6" spans="1:5" s="7" customFormat="1" ht="30" customHeight="1" x14ac:dyDescent="0.25">
      <c r="A6" s="23" t="s">
        <v>52</v>
      </c>
      <c r="B6" s="24">
        <v>28.1</v>
      </c>
      <c r="C6" s="24">
        <v>20</v>
      </c>
      <c r="D6" s="18">
        <f t="shared" si="0"/>
        <v>0.56200000000000006</v>
      </c>
      <c r="E6" s="25"/>
    </row>
    <row r="7" spans="1:5" s="7" customFormat="1" x14ac:dyDescent="0.25">
      <c r="A7" s="23" t="s">
        <v>53</v>
      </c>
      <c r="B7" s="24">
        <v>13.1</v>
      </c>
      <c r="C7" s="24">
        <v>37.9</v>
      </c>
      <c r="D7" s="18">
        <f t="shared" si="0"/>
        <v>0.49648999999999993</v>
      </c>
      <c r="E7" s="25"/>
    </row>
    <row r="8" spans="1:5" s="7" customFormat="1" x14ac:dyDescent="0.25">
      <c r="A8" s="23" t="s">
        <v>54</v>
      </c>
      <c r="B8" s="24">
        <v>2.5</v>
      </c>
      <c r="C8" s="24">
        <v>11.76</v>
      </c>
      <c r="D8" s="18">
        <f t="shared" si="0"/>
        <v>2.9399999999999999E-2</v>
      </c>
      <c r="E8" s="25"/>
    </row>
    <row r="9" spans="1:5" s="7" customFormat="1" x14ac:dyDescent="0.25">
      <c r="A9" s="23" t="s">
        <v>55</v>
      </c>
      <c r="B9" s="24">
        <v>6.25</v>
      </c>
      <c r="C9" s="24">
        <v>29.9</v>
      </c>
      <c r="D9" s="18">
        <f t="shared" si="0"/>
        <v>0.18687500000000001</v>
      </c>
      <c r="E9" s="25"/>
    </row>
    <row r="10" spans="1:5" s="7" customFormat="1" x14ac:dyDescent="0.25">
      <c r="A10" s="23" t="s">
        <v>48</v>
      </c>
      <c r="B10" s="24">
        <v>3</v>
      </c>
      <c r="C10" s="24">
        <v>84.558000000000007</v>
      </c>
      <c r="D10" s="18">
        <f t="shared" si="0"/>
        <v>0.25367400000000001</v>
      </c>
      <c r="E10" s="25"/>
    </row>
    <row r="11" spans="1:5" x14ac:dyDescent="0.25">
      <c r="A11" s="23" t="s">
        <v>56</v>
      </c>
      <c r="B11" s="24">
        <v>0.25</v>
      </c>
      <c r="C11" s="24">
        <v>35.015999999999998</v>
      </c>
      <c r="D11" s="18">
        <f t="shared" si="0"/>
        <v>8.7539999999999996E-3</v>
      </c>
      <c r="E11" s="11"/>
    </row>
    <row r="12" spans="1:5" ht="13.5" customHeight="1" x14ac:dyDescent="0.25">
      <c r="A12" s="23" t="s">
        <v>59</v>
      </c>
      <c r="B12" s="24">
        <v>10</v>
      </c>
      <c r="C12" s="24">
        <v>153.80000000000001</v>
      </c>
      <c r="D12" s="18">
        <f t="shared" si="0"/>
        <v>1.538</v>
      </c>
      <c r="E12" s="11"/>
    </row>
    <row r="13" spans="1:5" s="7" customFormat="1" x14ac:dyDescent="0.25">
      <c r="A13" s="23" t="s">
        <v>49</v>
      </c>
      <c r="B13" s="24">
        <v>2.5</v>
      </c>
      <c r="C13" s="24">
        <v>39.78</v>
      </c>
      <c r="D13" s="18">
        <f t="shared" si="0"/>
        <v>9.9449999999999997E-2</v>
      </c>
      <c r="E13" s="25"/>
    </row>
    <row r="14" spans="1:5" x14ac:dyDescent="0.25">
      <c r="A14" s="23" t="s">
        <v>127</v>
      </c>
      <c r="B14" s="24">
        <v>50</v>
      </c>
      <c r="C14" s="24">
        <v>270</v>
      </c>
      <c r="D14" s="22">
        <f t="shared" si="0"/>
        <v>13.5</v>
      </c>
      <c r="E14" s="11"/>
    </row>
    <row r="15" spans="1:5" x14ac:dyDescent="0.25">
      <c r="A15" s="28" t="s">
        <v>58</v>
      </c>
      <c r="B15" s="29">
        <v>187.5</v>
      </c>
      <c r="C15" s="29"/>
      <c r="D15" s="39"/>
      <c r="E15" s="11"/>
    </row>
    <row r="16" spans="1:5" x14ac:dyDescent="0.25">
      <c r="A16" s="17" t="s">
        <v>91</v>
      </c>
      <c r="B16" s="17">
        <v>200</v>
      </c>
      <c r="C16" s="17"/>
      <c r="D16" s="18">
        <f>SUM(D17:D19)</f>
        <v>4.0494000000000003</v>
      </c>
      <c r="E16" s="11"/>
    </row>
    <row r="17" spans="1:5" x14ac:dyDescent="0.25">
      <c r="A17" s="23" t="s">
        <v>92</v>
      </c>
      <c r="B17" s="24">
        <v>24</v>
      </c>
      <c r="C17" s="24">
        <v>152.15</v>
      </c>
      <c r="D17" s="21">
        <f>C17*B17/1000</f>
        <v>3.6516000000000002</v>
      </c>
      <c r="E17" s="11"/>
    </row>
    <row r="18" spans="1:5" x14ac:dyDescent="0.25">
      <c r="A18" s="23" t="s">
        <v>49</v>
      </c>
      <c r="B18" s="24">
        <v>10</v>
      </c>
      <c r="C18" s="24">
        <v>39.78</v>
      </c>
      <c r="D18" s="21">
        <f>C18*B18/1000</f>
        <v>0.39779999999999999</v>
      </c>
      <c r="E18" s="11"/>
    </row>
    <row r="19" spans="1:5" x14ac:dyDescent="0.25">
      <c r="A19" s="28" t="s">
        <v>58</v>
      </c>
      <c r="B19" s="33">
        <v>190</v>
      </c>
      <c r="C19" s="29"/>
      <c r="D19" s="21">
        <f>C19*B19/1000</f>
        <v>0</v>
      </c>
      <c r="E19" s="11"/>
    </row>
    <row r="20" spans="1:5" x14ac:dyDescent="0.25">
      <c r="A20" s="17" t="s">
        <v>62</v>
      </c>
      <c r="B20" s="17"/>
      <c r="C20" s="58"/>
      <c r="D20" s="18">
        <v>1.28</v>
      </c>
      <c r="E20" s="11"/>
    </row>
    <row r="21" spans="1:5" x14ac:dyDescent="0.25">
      <c r="A21" s="17" t="s">
        <v>105</v>
      </c>
      <c r="B21" s="17"/>
      <c r="C21" s="58"/>
      <c r="D21" s="18">
        <v>1.34</v>
      </c>
      <c r="E21" s="11"/>
    </row>
    <row r="22" spans="1:5" x14ac:dyDescent="0.25">
      <c r="A22" s="17" t="s">
        <v>123</v>
      </c>
      <c r="B22" s="12">
        <v>200</v>
      </c>
      <c r="C22" s="12">
        <v>229.9</v>
      </c>
      <c r="D22" s="18">
        <f t="shared" ref="D22" si="1">C22*B22/1000</f>
        <v>45.98</v>
      </c>
      <c r="E22" s="11"/>
    </row>
    <row r="23" spans="1:5" x14ac:dyDescent="0.25">
      <c r="A23" s="11"/>
    </row>
    <row r="24" spans="1:5" x14ac:dyDescent="0.25">
      <c r="A24" s="27"/>
      <c r="B24" s="24"/>
      <c r="C24" s="24"/>
      <c r="D24" s="24"/>
      <c r="E24" s="11"/>
    </row>
    <row r="25" spans="1:5" x14ac:dyDescent="0.25">
      <c r="A25" s="27"/>
      <c r="B25" s="24"/>
      <c r="C25" s="24"/>
      <c r="D25" s="24"/>
    </row>
    <row r="26" spans="1:5" x14ac:dyDescent="0.25">
      <c r="A26" s="27"/>
      <c r="B26" s="24"/>
      <c r="C26" s="24"/>
      <c r="D26" s="24"/>
    </row>
    <row r="27" spans="1:5" x14ac:dyDescent="0.25">
      <c r="A27" s="27"/>
      <c r="B27" s="24"/>
      <c r="C27" s="24"/>
      <c r="D27" s="24"/>
    </row>
    <row r="28" spans="1:5" x14ac:dyDescent="0.25">
      <c r="A28" s="27"/>
      <c r="B28" s="24"/>
      <c r="C28" s="24"/>
      <c r="D28" s="24"/>
    </row>
    <row r="29" spans="1:5" x14ac:dyDescent="0.25">
      <c r="A29" s="27"/>
      <c r="B29" s="24"/>
      <c r="C29" s="24"/>
      <c r="D29" s="24"/>
    </row>
    <row r="30" spans="1:5" x14ac:dyDescent="0.25">
      <c r="A30" s="27"/>
      <c r="B30" s="24"/>
      <c r="C30" s="24"/>
      <c r="D30" s="24"/>
      <c r="E30" s="11"/>
    </row>
    <row r="31" spans="1:5" x14ac:dyDescent="0.25">
      <c r="A31" s="27"/>
      <c r="B31" s="24"/>
      <c r="C31" s="24"/>
      <c r="D31" s="24"/>
      <c r="E31" s="11"/>
    </row>
    <row r="32" spans="1:5" x14ac:dyDescent="0.25">
      <c r="A32" s="27"/>
      <c r="B32" s="24"/>
      <c r="C32" s="24"/>
      <c r="D32" s="24"/>
      <c r="E32" s="11"/>
    </row>
    <row r="33" spans="1:5" x14ac:dyDescent="0.25">
      <c r="A33" s="27"/>
      <c r="B33" s="24"/>
      <c r="C33" s="24"/>
      <c r="D33" s="24"/>
      <c r="E33" s="11"/>
    </row>
    <row r="34" spans="1:5" x14ac:dyDescent="0.25">
      <c r="A34" s="27"/>
      <c r="B34" s="24"/>
      <c r="C34" s="24"/>
      <c r="D34" s="24"/>
      <c r="E34" s="11"/>
    </row>
    <row r="35" spans="1:5" x14ac:dyDescent="0.25">
      <c r="A35" s="27"/>
      <c r="B35" s="24"/>
      <c r="C35" s="24"/>
      <c r="D35" s="24"/>
      <c r="E35" s="11"/>
    </row>
    <row r="36" spans="1:5" x14ac:dyDescent="0.25">
      <c r="A36" s="14"/>
      <c r="B36" s="13"/>
      <c r="C36" s="13"/>
      <c r="D36" s="13"/>
      <c r="E36" s="11"/>
    </row>
    <row r="37" spans="1:5" x14ac:dyDescent="0.25">
      <c r="B37" s="11"/>
      <c r="C37" s="11"/>
      <c r="D37" s="11"/>
      <c r="E37" s="11"/>
    </row>
    <row r="38" spans="1:5" x14ac:dyDescent="0.25">
      <c r="B38" s="11"/>
      <c r="C38" s="11"/>
      <c r="D38" s="11"/>
      <c r="E38" s="11"/>
    </row>
    <row r="39" spans="1:5" x14ac:dyDescent="0.25">
      <c r="B39" s="11"/>
      <c r="C39" s="11"/>
      <c r="D39" s="11"/>
      <c r="E39" s="11"/>
    </row>
    <row r="40" spans="1:5" x14ac:dyDescent="0.25">
      <c r="B40" s="11"/>
      <c r="C40" s="11"/>
      <c r="D40" s="11"/>
      <c r="E40" s="11"/>
    </row>
    <row r="41" spans="1:5" x14ac:dyDescent="0.25">
      <c r="B41" s="11"/>
      <c r="C41" s="11"/>
      <c r="D41" s="11"/>
      <c r="E41" s="11"/>
    </row>
    <row r="42" spans="1:5" x14ac:dyDescent="0.25">
      <c r="B42" s="11"/>
      <c r="C42" s="11"/>
      <c r="D42" s="11"/>
      <c r="E42" s="11"/>
    </row>
    <row r="43" spans="1:5" x14ac:dyDescent="0.25">
      <c r="B43" s="11"/>
      <c r="C43" s="11"/>
      <c r="D43" s="11"/>
      <c r="E43" s="11"/>
    </row>
    <row r="44" spans="1:5" x14ac:dyDescent="0.25">
      <c r="B44" s="11"/>
      <c r="C44" s="11"/>
      <c r="D44" s="11"/>
      <c r="E44" s="11"/>
    </row>
    <row r="45" spans="1:5" x14ac:dyDescent="0.25">
      <c r="B45" s="11"/>
      <c r="C45" s="11"/>
      <c r="D45" s="11"/>
      <c r="E45" s="11"/>
    </row>
    <row r="46" spans="1:5" x14ac:dyDescent="0.25">
      <c r="E46" s="11"/>
    </row>
  </sheetData>
  <pageMargins left="0.7" right="0.7" top="0.75" bottom="0.75" header="0.3" footer="0.3"/>
  <pageSetup paperSize="9" scale="55" orientation="portrait" r:id="rId1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E33"/>
  <sheetViews>
    <sheetView view="pageBreakPreview" zoomScale="60" zoomScaleNormal="100" workbookViewId="0">
      <selection activeCell="B2" sqref="B2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7" t="s">
        <v>117</v>
      </c>
      <c r="B1" s="38">
        <f>D3+D14+D20+D25+D26</f>
        <v>47.987069600000005</v>
      </c>
      <c r="C1" s="7"/>
      <c r="D1" s="7"/>
    </row>
    <row r="2" spans="1:5" x14ac:dyDescent="0.25">
      <c r="A2" s="7"/>
      <c r="B2" s="37" t="s">
        <v>44</v>
      </c>
      <c r="C2" s="37" t="s">
        <v>45</v>
      </c>
      <c r="D2" s="37" t="s">
        <v>46</v>
      </c>
    </row>
    <row r="3" spans="1:5" s="7" customFormat="1" ht="45" customHeight="1" x14ac:dyDescent="0.25">
      <c r="A3" s="31" t="s">
        <v>81</v>
      </c>
      <c r="B3" s="24">
        <v>100</v>
      </c>
      <c r="C3" s="24"/>
      <c r="D3" s="19">
        <f>SUM(D4:D13)</f>
        <v>28.104873600000005</v>
      </c>
    </row>
    <row r="4" spans="1:5" s="7" customFormat="1" x14ac:dyDescent="0.25">
      <c r="A4" s="24" t="s">
        <v>82</v>
      </c>
      <c r="B4" s="27">
        <v>93</v>
      </c>
      <c r="C4" s="24">
        <v>200</v>
      </c>
      <c r="D4" s="19">
        <f>B4*C4/1000</f>
        <v>18.600000000000001</v>
      </c>
    </row>
    <row r="5" spans="1:5" s="7" customFormat="1" x14ac:dyDescent="0.25">
      <c r="A5" s="24" t="s">
        <v>83</v>
      </c>
      <c r="B5" s="27">
        <v>6.5</v>
      </c>
      <c r="C5" s="24">
        <v>27.234000000000002</v>
      </c>
      <c r="D5" s="19">
        <f t="shared" ref="D5:D19" si="0">B5*C5/1000</f>
        <v>0.17702100000000001</v>
      </c>
    </row>
    <row r="6" spans="1:5" s="7" customFormat="1" ht="17.25" customHeight="1" x14ac:dyDescent="0.25">
      <c r="A6" s="24" t="s">
        <v>102</v>
      </c>
      <c r="B6" s="27">
        <v>24</v>
      </c>
      <c r="C6" s="24">
        <v>70</v>
      </c>
      <c r="D6" s="19">
        <f t="shared" si="0"/>
        <v>1.68</v>
      </c>
    </row>
    <row r="7" spans="1:5" s="7" customFormat="1" x14ac:dyDescent="0.25">
      <c r="A7" s="24" t="s">
        <v>84</v>
      </c>
      <c r="B7" s="27">
        <v>12</v>
      </c>
      <c r="C7" s="24">
        <v>24.888000000000002</v>
      </c>
      <c r="D7" s="19">
        <f t="shared" si="0"/>
        <v>0.29865600000000003</v>
      </c>
    </row>
    <row r="8" spans="1:5" s="7" customFormat="1" x14ac:dyDescent="0.25">
      <c r="A8" s="24" t="s">
        <v>85</v>
      </c>
      <c r="B8" s="24">
        <v>3</v>
      </c>
      <c r="C8" s="24">
        <v>6</v>
      </c>
      <c r="D8" s="19">
        <f t="shared" si="0"/>
        <v>1.7999999999999999E-2</v>
      </c>
      <c r="E8" s="27"/>
    </row>
    <row r="9" spans="1:5" s="7" customFormat="1" x14ac:dyDescent="0.25">
      <c r="A9" s="24" t="s">
        <v>49</v>
      </c>
      <c r="B9" s="24">
        <v>6.47</v>
      </c>
      <c r="C9" s="19">
        <v>39.78</v>
      </c>
      <c r="D9" s="19">
        <f t="shared" si="0"/>
        <v>0.25737660000000001</v>
      </c>
      <c r="E9" s="27"/>
    </row>
    <row r="10" spans="1:5" s="7" customFormat="1" x14ac:dyDescent="0.25">
      <c r="A10" s="24" t="s">
        <v>86</v>
      </c>
      <c r="B10" s="24">
        <v>1</v>
      </c>
      <c r="C10" s="19">
        <v>4.2584999999999997</v>
      </c>
      <c r="D10" s="19">
        <f>B10*C10</f>
        <v>4.2584999999999997</v>
      </c>
      <c r="E10" s="27"/>
    </row>
    <row r="11" spans="1:5" x14ac:dyDescent="0.25">
      <c r="A11" s="24" t="s">
        <v>57</v>
      </c>
      <c r="B11" s="24">
        <v>3.48</v>
      </c>
      <c r="C11" s="24">
        <v>153.80000000000001</v>
      </c>
      <c r="D11" s="19">
        <f t="shared" si="0"/>
        <v>0.53522400000000003</v>
      </c>
      <c r="E11" s="14"/>
    </row>
    <row r="12" spans="1:5" ht="13.5" customHeight="1" x14ac:dyDescent="0.25">
      <c r="A12" s="24" t="s">
        <v>103</v>
      </c>
      <c r="B12" s="24">
        <v>3.48</v>
      </c>
      <c r="C12" s="24">
        <v>175.2</v>
      </c>
      <c r="D12" s="19">
        <f t="shared" si="0"/>
        <v>0.6096959999999999</v>
      </c>
      <c r="E12" s="14"/>
    </row>
    <row r="13" spans="1:5" s="7" customFormat="1" x14ac:dyDescent="0.25">
      <c r="A13" s="24" t="s">
        <v>64</v>
      </c>
      <c r="B13" s="24">
        <v>3.48</v>
      </c>
      <c r="C13" s="24">
        <v>480</v>
      </c>
      <c r="D13" s="19">
        <f t="shared" si="0"/>
        <v>1.6704000000000001</v>
      </c>
      <c r="E13" s="27"/>
    </row>
    <row r="14" spans="1:5" x14ac:dyDescent="0.25">
      <c r="A14" s="17" t="s">
        <v>133</v>
      </c>
      <c r="B14" s="17">
        <v>30</v>
      </c>
      <c r="C14" s="17"/>
      <c r="D14" s="18">
        <f>D15+D16+D17+D19</f>
        <v>2.3001959999999997</v>
      </c>
      <c r="E14" s="14"/>
    </row>
    <row r="15" spans="1:5" x14ac:dyDescent="0.25">
      <c r="A15" s="23" t="s">
        <v>43</v>
      </c>
      <c r="B15" s="24">
        <v>22.5</v>
      </c>
      <c r="C15" s="24">
        <v>70</v>
      </c>
      <c r="D15" s="19">
        <f t="shared" si="0"/>
        <v>1.575</v>
      </c>
      <c r="E15" s="14"/>
    </row>
    <row r="16" spans="1:5" x14ac:dyDescent="0.25">
      <c r="A16" s="23" t="s">
        <v>65</v>
      </c>
      <c r="B16" s="24">
        <v>1.2</v>
      </c>
      <c r="C16" s="24">
        <v>24.88</v>
      </c>
      <c r="D16" s="19">
        <f t="shared" si="0"/>
        <v>2.9855999999999997E-2</v>
      </c>
      <c r="E16" s="14"/>
    </row>
    <row r="17" spans="1:5" x14ac:dyDescent="0.25">
      <c r="A17" s="23" t="s">
        <v>64</v>
      </c>
      <c r="B17" s="24">
        <v>1.2</v>
      </c>
      <c r="C17" s="24">
        <v>480</v>
      </c>
      <c r="D17" s="19">
        <f t="shared" si="0"/>
        <v>0.57599999999999996</v>
      </c>
      <c r="E17" s="14"/>
    </row>
    <row r="18" spans="1:5" x14ac:dyDescent="0.25">
      <c r="A18" s="23" t="s">
        <v>86</v>
      </c>
      <c r="B18" s="24">
        <v>1.4999999999999999E-2</v>
      </c>
      <c r="C18" s="24">
        <v>4.26</v>
      </c>
      <c r="D18" s="19">
        <v>4.26</v>
      </c>
      <c r="E18" s="14"/>
    </row>
    <row r="19" spans="1:5" x14ac:dyDescent="0.25">
      <c r="A19" s="28" t="s">
        <v>49</v>
      </c>
      <c r="B19" s="29">
        <v>3</v>
      </c>
      <c r="C19" s="29">
        <v>39.78</v>
      </c>
      <c r="D19" s="19">
        <f t="shared" si="0"/>
        <v>0.11934</v>
      </c>
      <c r="E19" s="14"/>
    </row>
    <row r="20" spans="1:5" x14ac:dyDescent="0.25">
      <c r="A20" s="17" t="s">
        <v>136</v>
      </c>
      <c r="B20" s="17">
        <v>200</v>
      </c>
      <c r="C20" s="17"/>
      <c r="D20" s="18">
        <f>D149+D22+D23+D24</f>
        <v>0.70199999999999996</v>
      </c>
      <c r="E20" s="14"/>
    </row>
    <row r="21" spans="1:5" x14ac:dyDescent="0.25">
      <c r="A21" s="23" t="s">
        <v>135</v>
      </c>
      <c r="B21" s="24">
        <v>2</v>
      </c>
      <c r="C21" s="24">
        <v>70</v>
      </c>
      <c r="D21" s="65">
        <f t="shared" ref="D21:D24" si="1">B21*C21/1000</f>
        <v>0.14000000000000001</v>
      </c>
      <c r="E21" s="14"/>
    </row>
    <row r="22" spans="1:5" x14ac:dyDescent="0.25">
      <c r="A22" s="23" t="s">
        <v>137</v>
      </c>
      <c r="B22" s="24">
        <v>50</v>
      </c>
      <c r="C22" s="24"/>
      <c r="D22" s="65">
        <f t="shared" si="1"/>
        <v>0</v>
      </c>
      <c r="E22" s="14"/>
    </row>
    <row r="23" spans="1:5" x14ac:dyDescent="0.25">
      <c r="A23" s="23" t="s">
        <v>49</v>
      </c>
      <c r="B23" s="24">
        <v>15</v>
      </c>
      <c r="C23" s="24">
        <v>46.8</v>
      </c>
      <c r="D23" s="65">
        <f t="shared" si="1"/>
        <v>0.70199999999999996</v>
      </c>
      <c r="E23" s="14"/>
    </row>
    <row r="24" spans="1:5" x14ac:dyDescent="0.25">
      <c r="A24" s="28" t="s">
        <v>58</v>
      </c>
      <c r="B24" s="29">
        <v>170</v>
      </c>
      <c r="C24" s="29"/>
      <c r="D24" s="65">
        <f t="shared" si="1"/>
        <v>0</v>
      </c>
      <c r="E24" s="14"/>
    </row>
    <row r="25" spans="1:5" x14ac:dyDescent="0.25">
      <c r="A25" s="17" t="s">
        <v>161</v>
      </c>
      <c r="B25" s="17"/>
      <c r="C25" s="58"/>
      <c r="D25" s="18">
        <v>1.28</v>
      </c>
      <c r="E25" s="14"/>
    </row>
    <row r="26" spans="1:5" x14ac:dyDescent="0.25">
      <c r="A26" s="17" t="s">
        <v>106</v>
      </c>
      <c r="B26" s="17">
        <v>200</v>
      </c>
      <c r="C26" s="17">
        <v>78</v>
      </c>
      <c r="D26" s="18">
        <f t="shared" ref="D26" si="2">C26*B26/1000</f>
        <v>15.6</v>
      </c>
    </row>
    <row r="27" spans="1:5" x14ac:dyDescent="0.25">
      <c r="A27" s="23"/>
      <c r="B27" s="24"/>
      <c r="C27" s="24"/>
      <c r="D27" s="21"/>
    </row>
    <row r="28" spans="1:5" x14ac:dyDescent="0.25">
      <c r="A28" s="24"/>
      <c r="B28" s="24"/>
      <c r="C28" s="24"/>
      <c r="D28" s="19"/>
    </row>
    <row r="29" spans="1:5" x14ac:dyDescent="0.25">
      <c r="A29" s="14"/>
      <c r="B29" s="13"/>
      <c r="C29" s="13"/>
      <c r="D29" s="13"/>
    </row>
    <row r="30" spans="1:5" x14ac:dyDescent="0.25">
      <c r="B30" s="11"/>
      <c r="C30" s="11"/>
      <c r="D30" s="11"/>
    </row>
    <row r="31" spans="1:5" x14ac:dyDescent="0.25">
      <c r="B31" s="11"/>
      <c r="C31" s="11"/>
      <c r="D31" s="11"/>
    </row>
    <row r="32" spans="1:5" x14ac:dyDescent="0.25">
      <c r="B32" s="11"/>
      <c r="C32" s="11"/>
      <c r="D32" s="11"/>
    </row>
    <row r="33" spans="2:4" x14ac:dyDescent="0.25">
      <c r="B33" s="11"/>
      <c r="C33" s="11"/>
      <c r="D33" s="11"/>
    </row>
  </sheetData>
  <pageMargins left="0.7" right="0.7" top="0.75" bottom="0.75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D43"/>
  <sheetViews>
    <sheetView tabSelected="1" view="pageBreakPreview" zoomScale="60" zoomScaleNormal="100" workbookViewId="0">
      <selection activeCell="G3" sqref="G3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7" t="s">
        <v>117</v>
      </c>
      <c r="B1" s="38">
        <f>D3+D12+D17+D18+D19</f>
        <v>39.304608000000002</v>
      </c>
      <c r="C1" s="7"/>
      <c r="D1" s="7"/>
    </row>
    <row r="2" spans="1:4" x14ac:dyDescent="0.25">
      <c r="A2" s="7"/>
      <c r="B2" s="37" t="s">
        <v>44</v>
      </c>
      <c r="C2" s="37" t="s">
        <v>45</v>
      </c>
      <c r="D2" s="37" t="s">
        <v>46</v>
      </c>
    </row>
    <row r="3" spans="1:4" s="7" customFormat="1" ht="45" customHeight="1" x14ac:dyDescent="0.25">
      <c r="A3" s="17" t="s">
        <v>72</v>
      </c>
      <c r="B3" s="9">
        <v>70</v>
      </c>
      <c r="C3" s="17"/>
      <c r="D3" s="18">
        <f>SUM(D4:D11)</f>
        <v>23.276807999999999</v>
      </c>
    </row>
    <row r="4" spans="1:4" s="7" customFormat="1" x14ac:dyDescent="0.25">
      <c r="A4" s="23" t="s">
        <v>147</v>
      </c>
      <c r="B4" s="24">
        <v>117</v>
      </c>
      <c r="C4" s="24">
        <v>149.9</v>
      </c>
      <c r="D4" s="21">
        <f>C4*B4/1000</f>
        <v>17.5383</v>
      </c>
    </row>
    <row r="5" spans="1:4" s="7" customFormat="1" x14ac:dyDescent="0.25">
      <c r="A5" s="23"/>
      <c r="B5" s="24"/>
      <c r="C5" s="19"/>
      <c r="D5" s="21"/>
    </row>
    <row r="6" spans="1:4" s="7" customFormat="1" ht="17.25" customHeight="1" x14ac:dyDescent="0.25">
      <c r="A6" s="23" t="s">
        <v>175</v>
      </c>
      <c r="B6" s="24">
        <v>30</v>
      </c>
      <c r="C6" s="19"/>
      <c r="D6" s="21">
        <f>SUM(D7:D10)</f>
        <v>2.8692539999999997</v>
      </c>
    </row>
    <row r="7" spans="1:4" s="7" customFormat="1" x14ac:dyDescent="0.25">
      <c r="A7" s="23" t="s">
        <v>43</v>
      </c>
      <c r="B7" s="24">
        <v>30</v>
      </c>
      <c r="C7" s="19">
        <v>70</v>
      </c>
      <c r="D7" s="21">
        <f>C7*B7/1000</f>
        <v>2.1</v>
      </c>
    </row>
    <row r="8" spans="1:4" s="7" customFormat="1" x14ac:dyDescent="0.25">
      <c r="A8" s="23" t="s">
        <v>65</v>
      </c>
      <c r="B8" s="24">
        <v>1.5</v>
      </c>
      <c r="C8" s="19">
        <v>24.88</v>
      </c>
      <c r="D8" s="21">
        <f t="shared" ref="D8:D10" si="0">C8*B8/1000</f>
        <v>3.7319999999999999E-2</v>
      </c>
    </row>
    <row r="9" spans="1:4" s="7" customFormat="1" x14ac:dyDescent="0.25">
      <c r="A9" s="23" t="s">
        <v>176</v>
      </c>
      <c r="B9" s="24">
        <v>1.5</v>
      </c>
      <c r="C9" s="19">
        <v>480</v>
      </c>
      <c r="D9" s="21">
        <f t="shared" si="0"/>
        <v>0.72</v>
      </c>
    </row>
    <row r="10" spans="1:4" s="7" customFormat="1" x14ac:dyDescent="0.25">
      <c r="A10" s="23" t="s">
        <v>49</v>
      </c>
      <c r="B10" s="24">
        <v>0.3</v>
      </c>
      <c r="C10" s="19">
        <v>39.78</v>
      </c>
      <c r="D10" s="21">
        <f t="shared" si="0"/>
        <v>1.1933999999999998E-2</v>
      </c>
    </row>
    <row r="11" spans="1:4" s="7" customFormat="1" x14ac:dyDescent="0.25">
      <c r="A11" s="16"/>
      <c r="B11" s="29"/>
      <c r="C11" s="29"/>
      <c r="D11" s="21"/>
    </row>
    <row r="12" spans="1:4" s="7" customFormat="1" x14ac:dyDescent="0.25">
      <c r="A12" s="17" t="s">
        <v>21</v>
      </c>
      <c r="B12" s="17">
        <v>200</v>
      </c>
      <c r="C12" s="17"/>
      <c r="D12" s="18">
        <f>D13+D15+D16</f>
        <v>5.0978000000000003</v>
      </c>
    </row>
    <row r="13" spans="1:4" s="7" customFormat="1" x14ac:dyDescent="0.25">
      <c r="A13" s="23" t="s">
        <v>78</v>
      </c>
      <c r="B13" s="24">
        <v>30</v>
      </c>
      <c r="C13" s="40">
        <v>112.73</v>
      </c>
      <c r="D13" s="21">
        <f t="shared" ref="D13:D16" si="1">C13*B13/1000</f>
        <v>3.3818999999999999</v>
      </c>
    </row>
    <row r="14" spans="1:4" s="7" customFormat="1" x14ac:dyDescent="0.25">
      <c r="A14" s="23" t="s">
        <v>58</v>
      </c>
      <c r="B14" s="24">
        <v>150</v>
      </c>
      <c r="D14" s="21">
        <f t="shared" si="1"/>
        <v>0</v>
      </c>
    </row>
    <row r="15" spans="1:4" s="7" customFormat="1" x14ac:dyDescent="0.25">
      <c r="A15" s="23" t="s">
        <v>49</v>
      </c>
      <c r="B15" s="24">
        <v>15</v>
      </c>
      <c r="C15" s="24">
        <v>39.78</v>
      </c>
      <c r="D15" s="21">
        <f t="shared" si="1"/>
        <v>0.59670000000000001</v>
      </c>
    </row>
    <row r="16" spans="1:4" s="7" customFormat="1" x14ac:dyDescent="0.25">
      <c r="A16" s="23" t="s">
        <v>95</v>
      </c>
      <c r="B16" s="24">
        <v>8</v>
      </c>
      <c r="C16" s="24">
        <v>139.9</v>
      </c>
      <c r="D16" s="21">
        <f t="shared" si="1"/>
        <v>1.1192</v>
      </c>
    </row>
    <row r="17" spans="1:4" s="7" customFormat="1" x14ac:dyDescent="0.25">
      <c r="A17" s="17" t="s">
        <v>148</v>
      </c>
      <c r="B17" s="17"/>
      <c r="C17" s="17"/>
      <c r="D17" s="18">
        <v>1.34</v>
      </c>
    </row>
    <row r="18" spans="1:4" x14ac:dyDescent="0.25">
      <c r="A18" s="17" t="s">
        <v>62</v>
      </c>
      <c r="B18" s="17"/>
      <c r="C18" s="17"/>
      <c r="D18" s="18">
        <v>1.28</v>
      </c>
    </row>
    <row r="19" spans="1:4" ht="13.5" customHeight="1" x14ac:dyDescent="0.25">
      <c r="A19" s="17" t="s">
        <v>134</v>
      </c>
      <c r="B19" s="17">
        <v>150</v>
      </c>
      <c r="C19" s="18"/>
      <c r="D19" s="18">
        <f>D20+D21+D22</f>
        <v>8.31</v>
      </c>
    </row>
    <row r="20" spans="1:4" s="7" customFormat="1" x14ac:dyDescent="0.25">
      <c r="A20" s="23" t="s">
        <v>52</v>
      </c>
      <c r="B20" s="24">
        <v>169.5</v>
      </c>
      <c r="C20" s="19">
        <v>20</v>
      </c>
      <c r="D20" s="21">
        <f>C20*B20/1000</f>
        <v>3.39</v>
      </c>
    </row>
    <row r="21" spans="1:4" s="7" customFormat="1" x14ac:dyDescent="0.25">
      <c r="A21" s="23" t="s">
        <v>135</v>
      </c>
      <c r="B21" s="24">
        <v>24</v>
      </c>
      <c r="C21" s="24">
        <v>70</v>
      </c>
      <c r="D21" s="21">
        <f t="shared" ref="D21:D22" si="2">C21*B21/1000</f>
        <v>1.68</v>
      </c>
    </row>
    <row r="22" spans="1:4" x14ac:dyDescent="0.25">
      <c r="A22" s="28" t="s">
        <v>64</v>
      </c>
      <c r="B22" s="29">
        <v>6.75</v>
      </c>
      <c r="C22" s="29">
        <v>480</v>
      </c>
      <c r="D22" s="21">
        <f t="shared" si="2"/>
        <v>3.24</v>
      </c>
    </row>
    <row r="33" spans="1:4" x14ac:dyDescent="0.25">
      <c r="A33" s="27"/>
      <c r="B33" s="24"/>
      <c r="C33" s="24"/>
      <c r="D33" s="24"/>
    </row>
    <row r="34" spans="1:4" x14ac:dyDescent="0.25">
      <c r="A34" s="14"/>
      <c r="B34" s="13"/>
      <c r="C34" s="13"/>
      <c r="D34" s="13"/>
    </row>
    <row r="35" spans="1:4" x14ac:dyDescent="0.25">
      <c r="B35" s="11"/>
      <c r="C35" s="11"/>
      <c r="D35" s="11"/>
    </row>
    <row r="36" spans="1:4" x14ac:dyDescent="0.25">
      <c r="B36" s="11"/>
      <c r="C36" s="11"/>
      <c r="D36" s="11"/>
    </row>
    <row r="37" spans="1:4" x14ac:dyDescent="0.25">
      <c r="B37" s="11"/>
      <c r="C37" s="11"/>
      <c r="D37" s="11"/>
    </row>
    <row r="38" spans="1:4" x14ac:dyDescent="0.25">
      <c r="B38" s="11"/>
      <c r="C38" s="11"/>
      <c r="D38" s="11"/>
    </row>
    <row r="39" spans="1:4" x14ac:dyDescent="0.25">
      <c r="B39" s="11"/>
      <c r="C39" s="11"/>
      <c r="D39" s="11"/>
    </row>
    <row r="40" spans="1:4" x14ac:dyDescent="0.25">
      <c r="B40" s="11"/>
      <c r="C40" s="11"/>
      <c r="D40" s="11"/>
    </row>
    <row r="41" spans="1:4" x14ac:dyDescent="0.25">
      <c r="B41" s="11"/>
      <c r="C41" s="11"/>
      <c r="D41" s="11"/>
    </row>
    <row r="42" spans="1:4" x14ac:dyDescent="0.25">
      <c r="B42" s="11"/>
      <c r="C42" s="11"/>
      <c r="D42" s="11"/>
    </row>
    <row r="43" spans="1:4" x14ac:dyDescent="0.25">
      <c r="B43" s="11"/>
      <c r="C43" s="11"/>
      <c r="D43" s="11"/>
    </row>
  </sheetData>
  <pageMargins left="0.7" right="0.7" top="0.75" bottom="0.75" header="0.3" footer="0.3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E45"/>
  <sheetViews>
    <sheetView view="pageBreakPreview" zoomScale="60" zoomScaleNormal="70" workbookViewId="0">
      <selection activeCell="B2" sqref="B2"/>
    </sheetView>
  </sheetViews>
  <sheetFormatPr defaultRowHeight="15" x14ac:dyDescent="0.25"/>
  <cols>
    <col min="1" max="1" width="32" customWidth="1"/>
    <col min="2" max="2" width="15.140625" customWidth="1"/>
  </cols>
  <sheetData>
    <row r="1" spans="1:5" x14ac:dyDescent="0.25">
      <c r="A1" s="7" t="s">
        <v>117</v>
      </c>
      <c r="B1" s="38">
        <f>D3+D10+D13</f>
        <v>16.3904</v>
      </c>
      <c r="C1" s="7"/>
      <c r="D1" s="7"/>
    </row>
    <row r="2" spans="1:5" x14ac:dyDescent="0.25">
      <c r="A2" s="7"/>
      <c r="B2" s="37" t="s">
        <v>44</v>
      </c>
      <c r="C2" s="37" t="s">
        <v>45</v>
      </c>
      <c r="D2" s="37" t="s">
        <v>46</v>
      </c>
    </row>
    <row r="3" spans="1:5" s="7" customFormat="1" ht="45" customHeight="1" x14ac:dyDescent="0.25">
      <c r="A3" s="17" t="s">
        <v>121</v>
      </c>
      <c r="B3" s="17">
        <v>200</v>
      </c>
      <c r="C3" s="18"/>
      <c r="D3" s="18">
        <f>SUM(D4:D9)</f>
        <v>11.0265</v>
      </c>
      <c r="E3" s="25"/>
    </row>
    <row r="4" spans="1:5" s="7" customFormat="1" x14ac:dyDescent="0.25">
      <c r="A4" s="23" t="s">
        <v>80</v>
      </c>
      <c r="B4" s="13">
        <v>15</v>
      </c>
      <c r="C4" s="13">
        <v>57.24</v>
      </c>
      <c r="D4" s="21">
        <f t="shared" ref="D4:D9" si="0">C4*B4/1000</f>
        <v>0.85860000000000003</v>
      </c>
      <c r="E4" s="25"/>
    </row>
    <row r="5" spans="1:5" s="7" customFormat="1" x14ac:dyDescent="0.25">
      <c r="A5" s="15" t="s">
        <v>104</v>
      </c>
      <c r="B5" s="13">
        <v>11</v>
      </c>
      <c r="C5" s="13">
        <v>39</v>
      </c>
      <c r="D5" s="21">
        <f t="shared" si="0"/>
        <v>0.42899999999999999</v>
      </c>
      <c r="E5" s="25"/>
    </row>
    <row r="6" spans="1:5" s="7" customFormat="1" ht="13.5" customHeight="1" x14ac:dyDescent="0.25">
      <c r="A6" s="15" t="s">
        <v>43</v>
      </c>
      <c r="B6" s="13">
        <v>102</v>
      </c>
      <c r="C6" s="13">
        <v>70</v>
      </c>
      <c r="D6" s="21">
        <f t="shared" si="0"/>
        <v>7.14</v>
      </c>
      <c r="E6" s="25"/>
    </row>
    <row r="7" spans="1:5" s="7" customFormat="1" x14ac:dyDescent="0.25">
      <c r="A7" s="23" t="s">
        <v>58</v>
      </c>
      <c r="B7" s="24">
        <v>70</v>
      </c>
      <c r="C7" s="24"/>
      <c r="D7" s="21">
        <f t="shared" si="0"/>
        <v>0</v>
      </c>
      <c r="E7" s="25"/>
    </row>
    <row r="8" spans="1:5" s="7" customFormat="1" x14ac:dyDescent="0.25">
      <c r="A8" s="15" t="s">
        <v>49</v>
      </c>
      <c r="B8" s="13">
        <v>5</v>
      </c>
      <c r="C8" s="13">
        <v>39.78</v>
      </c>
      <c r="D8" s="21">
        <f t="shared" si="0"/>
        <v>0.19889999999999999</v>
      </c>
      <c r="E8" s="25"/>
    </row>
    <row r="9" spans="1:5" s="7" customFormat="1" x14ac:dyDescent="0.25">
      <c r="A9" s="16" t="s">
        <v>64</v>
      </c>
      <c r="B9" s="60">
        <v>5</v>
      </c>
      <c r="C9" s="60">
        <v>480</v>
      </c>
      <c r="D9" s="22">
        <f t="shared" si="0"/>
        <v>2.4</v>
      </c>
      <c r="E9" s="25"/>
    </row>
    <row r="10" spans="1:5" s="7" customFormat="1" x14ac:dyDescent="0.25">
      <c r="A10" s="12" t="s">
        <v>77</v>
      </c>
      <c r="B10" s="17"/>
      <c r="C10" s="17"/>
      <c r="D10" s="18">
        <f>SUM(D11:D12)</f>
        <v>4.0838999999999999</v>
      </c>
      <c r="E10" s="25"/>
    </row>
    <row r="11" spans="1:5" ht="30" x14ac:dyDescent="0.25">
      <c r="A11" s="20" t="s">
        <v>79</v>
      </c>
      <c r="B11" s="40">
        <v>30</v>
      </c>
      <c r="C11" s="40">
        <v>112.73</v>
      </c>
      <c r="D11" s="32">
        <f>C11*B11/1000</f>
        <v>3.3818999999999999</v>
      </c>
      <c r="E11" s="11"/>
    </row>
    <row r="12" spans="1:5" ht="13.5" customHeight="1" x14ac:dyDescent="0.25">
      <c r="A12" s="28" t="s">
        <v>49</v>
      </c>
      <c r="B12" s="29">
        <v>15</v>
      </c>
      <c r="C12" s="29">
        <v>46.8</v>
      </c>
      <c r="D12" s="39">
        <f>C12*B12/1000</f>
        <v>0.70199999999999996</v>
      </c>
      <c r="E12" s="11"/>
    </row>
    <row r="13" spans="1:5" s="7" customFormat="1" x14ac:dyDescent="0.25">
      <c r="A13" s="17" t="s">
        <v>62</v>
      </c>
      <c r="B13" s="17"/>
      <c r="C13" s="58"/>
      <c r="D13" s="18">
        <v>1.28</v>
      </c>
      <c r="E13" s="25"/>
    </row>
    <row r="15" spans="1:5" x14ac:dyDescent="0.25">
      <c r="A15" s="24"/>
      <c r="B15" s="24"/>
      <c r="C15" s="24"/>
      <c r="D15" s="19"/>
      <c r="E15" s="11"/>
    </row>
    <row r="16" spans="1:5" x14ac:dyDescent="0.25">
      <c r="A16" s="24"/>
      <c r="B16" s="24"/>
      <c r="C16" s="24"/>
      <c r="D16" s="19"/>
      <c r="E16" s="11"/>
    </row>
    <row r="17" spans="1:5" x14ac:dyDescent="0.25">
      <c r="A17" s="24"/>
      <c r="B17" s="24"/>
      <c r="C17" s="19"/>
      <c r="D17" s="19"/>
      <c r="E17" s="11"/>
    </row>
    <row r="18" spans="1:5" x14ac:dyDescent="0.25">
      <c r="A18" s="24"/>
      <c r="B18" s="24"/>
      <c r="C18" s="19"/>
      <c r="D18" s="19"/>
      <c r="E18" s="11"/>
    </row>
    <row r="19" spans="1:5" x14ac:dyDescent="0.25">
      <c r="A19" s="24"/>
      <c r="B19" s="24"/>
      <c r="C19" s="24"/>
      <c r="D19" s="19"/>
      <c r="E19" s="11"/>
    </row>
    <row r="20" spans="1:5" x14ac:dyDescent="0.25">
      <c r="A20" s="24"/>
      <c r="B20" s="24"/>
      <c r="C20" s="24"/>
      <c r="D20" s="19"/>
      <c r="E20" s="11"/>
    </row>
    <row r="21" spans="1:5" x14ac:dyDescent="0.25">
      <c r="A21" s="24"/>
      <c r="B21" s="24"/>
      <c r="C21" s="24"/>
      <c r="D21" s="19"/>
      <c r="E21" s="11"/>
    </row>
    <row r="22" spans="1:5" x14ac:dyDescent="0.25">
      <c r="A22" s="7"/>
      <c r="B22" s="25"/>
      <c r="C22" s="25"/>
      <c r="D22" s="25"/>
      <c r="E22" s="11"/>
    </row>
    <row r="23" spans="1:5" x14ac:dyDescent="0.25">
      <c r="A23" s="7"/>
      <c r="B23" s="25"/>
      <c r="C23" s="25"/>
      <c r="D23" s="25"/>
      <c r="E23" s="11"/>
    </row>
    <row r="24" spans="1:5" x14ac:dyDescent="0.25">
      <c r="A24" s="7"/>
      <c r="B24" s="25"/>
      <c r="C24" s="25"/>
      <c r="D24" s="25"/>
      <c r="E24" s="11"/>
    </row>
    <row r="25" spans="1:5" x14ac:dyDescent="0.25">
      <c r="A25" s="7"/>
      <c r="B25" s="25"/>
      <c r="C25" s="25"/>
      <c r="D25" s="25"/>
      <c r="E25" s="11"/>
    </row>
    <row r="26" spans="1:5" x14ac:dyDescent="0.25">
      <c r="A26" s="7"/>
      <c r="B26" s="25"/>
      <c r="C26" s="25"/>
      <c r="D26" s="25"/>
      <c r="E26" s="11"/>
    </row>
    <row r="27" spans="1:5" x14ac:dyDescent="0.25">
      <c r="A27" s="7"/>
      <c r="B27" s="25"/>
      <c r="C27" s="25"/>
      <c r="D27" s="25"/>
      <c r="E27" s="11"/>
    </row>
    <row r="28" spans="1:5" x14ac:dyDescent="0.25">
      <c r="B28" s="11"/>
      <c r="C28" s="11"/>
      <c r="D28" s="11"/>
      <c r="E28" s="11"/>
    </row>
    <row r="29" spans="1:5" x14ac:dyDescent="0.25">
      <c r="B29" s="11"/>
      <c r="C29" s="11"/>
      <c r="D29" s="11"/>
      <c r="E29" s="11"/>
    </row>
    <row r="30" spans="1:5" x14ac:dyDescent="0.25">
      <c r="B30" s="11"/>
      <c r="C30" s="11"/>
      <c r="D30" s="11"/>
      <c r="E30" s="11"/>
    </row>
    <row r="31" spans="1:5" x14ac:dyDescent="0.25">
      <c r="B31" s="11"/>
      <c r="C31" s="11"/>
      <c r="D31" s="11"/>
      <c r="E31" s="11"/>
    </row>
    <row r="32" spans="1:5" x14ac:dyDescent="0.25">
      <c r="B32" s="11"/>
      <c r="C32" s="11"/>
      <c r="D32" s="11"/>
      <c r="E32" s="11"/>
    </row>
    <row r="33" spans="2:5" x14ac:dyDescent="0.25">
      <c r="B33" s="11"/>
      <c r="C33" s="11"/>
      <c r="D33" s="11"/>
      <c r="E33" s="11"/>
    </row>
    <row r="34" spans="2:5" x14ac:dyDescent="0.25">
      <c r="B34" s="11"/>
      <c r="C34" s="11"/>
      <c r="D34" s="11"/>
      <c r="E34" s="11"/>
    </row>
    <row r="35" spans="2:5" x14ac:dyDescent="0.25">
      <c r="B35" s="11"/>
      <c r="C35" s="11"/>
      <c r="D35" s="11"/>
      <c r="E35" s="11"/>
    </row>
    <row r="36" spans="2:5" x14ac:dyDescent="0.25">
      <c r="B36" s="11"/>
      <c r="C36" s="11"/>
      <c r="D36" s="11"/>
      <c r="E36" s="11"/>
    </row>
    <row r="37" spans="2:5" x14ac:dyDescent="0.25">
      <c r="B37" s="11"/>
      <c r="C37" s="11"/>
      <c r="D37" s="11"/>
      <c r="E37" s="11"/>
    </row>
    <row r="38" spans="2:5" x14ac:dyDescent="0.25">
      <c r="B38" s="11"/>
      <c r="C38" s="11"/>
      <c r="D38" s="11"/>
      <c r="E38" s="11"/>
    </row>
    <row r="39" spans="2:5" x14ac:dyDescent="0.25">
      <c r="B39" s="11"/>
      <c r="C39" s="11"/>
      <c r="D39" s="11"/>
      <c r="E39" s="11"/>
    </row>
    <row r="40" spans="2:5" x14ac:dyDescent="0.25">
      <c r="B40" s="11"/>
      <c r="C40" s="11"/>
      <c r="D40" s="11"/>
      <c r="E40" s="11"/>
    </row>
    <row r="41" spans="2:5" x14ac:dyDescent="0.25">
      <c r="B41" s="11"/>
      <c r="C41" s="11"/>
      <c r="D41" s="11"/>
      <c r="E41" s="11"/>
    </row>
    <row r="42" spans="2:5" x14ac:dyDescent="0.25">
      <c r="B42" s="11"/>
      <c r="C42" s="11"/>
      <c r="D42" s="11"/>
      <c r="E42" s="11"/>
    </row>
    <row r="43" spans="2:5" x14ac:dyDescent="0.25">
      <c r="B43" s="11"/>
      <c r="C43" s="11"/>
      <c r="D43" s="11"/>
      <c r="E43" s="11"/>
    </row>
    <row r="44" spans="2:5" x14ac:dyDescent="0.25">
      <c r="E44" s="11"/>
    </row>
    <row r="45" spans="2:5" x14ac:dyDescent="0.25">
      <c r="E45" s="11"/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F45"/>
  <sheetViews>
    <sheetView view="pageBreakPreview" zoomScale="60" zoomScaleNormal="100" workbookViewId="0">
      <selection activeCell="D11" sqref="A11:D11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7" t="s">
        <v>117</v>
      </c>
      <c r="B1" s="38">
        <f>D3+D10+D11+D12+D13</f>
        <v>84.065798000000001</v>
      </c>
      <c r="C1" s="7"/>
      <c r="D1" s="7"/>
    </row>
    <row r="2" spans="1:4" x14ac:dyDescent="0.25">
      <c r="A2" s="7"/>
      <c r="B2" s="37" t="s">
        <v>44</v>
      </c>
      <c r="C2" s="37" t="s">
        <v>45</v>
      </c>
      <c r="D2" s="37" t="s">
        <v>46</v>
      </c>
    </row>
    <row r="3" spans="1:4" s="7" customFormat="1" ht="45" customHeight="1" x14ac:dyDescent="0.25">
      <c r="A3" s="17" t="s">
        <v>141</v>
      </c>
      <c r="B3" s="9">
        <v>200</v>
      </c>
      <c r="C3" s="17"/>
      <c r="D3" s="18">
        <f>SUM(D4:D9)</f>
        <v>34.180798000000003</v>
      </c>
    </row>
    <row r="4" spans="1:4" s="7" customFormat="1" x14ac:dyDescent="0.25">
      <c r="A4" s="24" t="s">
        <v>142</v>
      </c>
      <c r="B4" s="24">
        <v>207.5</v>
      </c>
      <c r="C4" s="19">
        <v>141</v>
      </c>
      <c r="D4" s="21">
        <f t="shared" ref="D4:D9" si="0">C4*B4/1000</f>
        <v>29.2575</v>
      </c>
    </row>
    <row r="5" spans="1:4" s="7" customFormat="1" x14ac:dyDescent="0.25">
      <c r="A5" s="24" t="s">
        <v>71</v>
      </c>
      <c r="B5" s="24">
        <v>11</v>
      </c>
      <c r="C5" s="19">
        <v>84.558000000000007</v>
      </c>
      <c r="D5" s="21">
        <f t="shared" si="0"/>
        <v>0.93013800000000002</v>
      </c>
    </row>
    <row r="6" spans="1:4" s="7" customFormat="1" ht="17.25" customHeight="1" x14ac:dyDescent="0.25">
      <c r="A6" s="23" t="s">
        <v>55</v>
      </c>
      <c r="B6" s="24">
        <v>22</v>
      </c>
      <c r="C6" s="24">
        <v>29.9</v>
      </c>
      <c r="D6" s="21">
        <f t="shared" si="0"/>
        <v>0.65779999999999994</v>
      </c>
    </row>
    <row r="7" spans="1:4" s="7" customFormat="1" x14ac:dyDescent="0.25">
      <c r="A7" s="24" t="s">
        <v>53</v>
      </c>
      <c r="B7" s="24">
        <v>14</v>
      </c>
      <c r="C7" s="24">
        <v>37.9</v>
      </c>
      <c r="D7" s="21">
        <f t="shared" si="0"/>
        <v>0.53060000000000007</v>
      </c>
    </row>
    <row r="8" spans="1:4" s="7" customFormat="1" x14ac:dyDescent="0.25">
      <c r="A8" s="24" t="s">
        <v>143</v>
      </c>
      <c r="B8" s="24">
        <v>49</v>
      </c>
      <c r="C8" s="24">
        <v>57.24</v>
      </c>
      <c r="D8" s="21">
        <f t="shared" si="0"/>
        <v>2.8047600000000004</v>
      </c>
    </row>
    <row r="9" spans="1:4" s="7" customFormat="1" x14ac:dyDescent="0.25">
      <c r="A9" s="24" t="s">
        <v>58</v>
      </c>
      <c r="B9" s="24">
        <v>104</v>
      </c>
      <c r="C9" s="24"/>
      <c r="D9" s="21">
        <f t="shared" si="0"/>
        <v>0</v>
      </c>
    </row>
    <row r="10" spans="1:4" s="7" customFormat="1" x14ac:dyDescent="0.25">
      <c r="A10" s="17" t="s">
        <v>62</v>
      </c>
      <c r="B10" s="17"/>
      <c r="C10" s="58"/>
      <c r="D10" s="18">
        <v>1.28</v>
      </c>
    </row>
    <row r="11" spans="1:4" x14ac:dyDescent="0.25">
      <c r="A11" s="17" t="s">
        <v>105</v>
      </c>
      <c r="B11" s="17"/>
      <c r="C11" s="58"/>
      <c r="D11" s="18">
        <v>1.34</v>
      </c>
    </row>
    <row r="12" spans="1:4" ht="13.5" customHeight="1" x14ac:dyDescent="0.25">
      <c r="A12" s="23" t="s">
        <v>162</v>
      </c>
      <c r="B12" s="24">
        <v>150</v>
      </c>
      <c r="C12" s="24">
        <v>199.9</v>
      </c>
      <c r="D12" s="21">
        <f t="shared" ref="D12" si="1">C12*B12/1000</f>
        <v>29.984999999999999</v>
      </c>
    </row>
    <row r="13" spans="1:4" s="7" customFormat="1" x14ac:dyDescent="0.25">
      <c r="A13" s="17" t="s">
        <v>47</v>
      </c>
      <c r="B13" s="17">
        <v>200</v>
      </c>
      <c r="C13" s="58">
        <v>86.4</v>
      </c>
      <c r="D13" s="17">
        <f>C13*B13/1000</f>
        <v>17.28</v>
      </c>
    </row>
    <row r="14" spans="1:4" x14ac:dyDescent="0.25">
      <c r="A14" s="24"/>
      <c r="B14" s="24"/>
      <c r="C14" s="24"/>
      <c r="D14" s="19"/>
    </row>
    <row r="15" spans="1:4" x14ac:dyDescent="0.25">
      <c r="A15" s="24"/>
      <c r="B15" s="24"/>
      <c r="C15" s="24"/>
      <c r="D15" s="24"/>
    </row>
    <row r="16" spans="1:4" x14ac:dyDescent="0.25">
      <c r="A16" s="24"/>
      <c r="B16" s="24"/>
      <c r="C16" s="24"/>
      <c r="D16" s="24"/>
    </row>
    <row r="17" spans="1:4" x14ac:dyDescent="0.25">
      <c r="A17" s="31"/>
      <c r="B17" s="24"/>
      <c r="C17" s="24"/>
      <c r="D17" s="19"/>
    </row>
    <row r="18" spans="1:4" x14ac:dyDescent="0.25">
      <c r="A18" s="24"/>
      <c r="B18" s="27"/>
      <c r="C18" s="24"/>
      <c r="D18" s="19"/>
    </row>
    <row r="19" spans="1:4" x14ac:dyDescent="0.25">
      <c r="A19" s="24"/>
      <c r="B19" s="27"/>
      <c r="C19" s="24"/>
      <c r="D19" s="19"/>
    </row>
    <row r="20" spans="1:4" x14ac:dyDescent="0.25">
      <c r="A20" s="24"/>
      <c r="B20" s="27"/>
      <c r="C20" s="24"/>
      <c r="D20" s="19"/>
    </row>
    <row r="21" spans="1:4" x14ac:dyDescent="0.25">
      <c r="A21" s="24"/>
      <c r="B21" s="24"/>
      <c r="C21" s="24"/>
      <c r="D21" s="19"/>
    </row>
    <row r="22" spans="1:4" x14ac:dyDescent="0.25">
      <c r="A22" s="24"/>
      <c r="B22" s="24"/>
      <c r="C22" s="24"/>
      <c r="D22" s="24"/>
    </row>
    <row r="23" spans="1:4" x14ac:dyDescent="0.25">
      <c r="A23" s="24"/>
      <c r="B23" s="24"/>
      <c r="C23" s="24"/>
      <c r="D23" s="19"/>
    </row>
    <row r="24" spans="1:4" x14ac:dyDescent="0.25">
      <c r="A24" s="24"/>
      <c r="B24" s="24"/>
      <c r="C24" s="24"/>
      <c r="D24" s="19"/>
    </row>
    <row r="25" spans="1:4" x14ac:dyDescent="0.25">
      <c r="A25" s="24"/>
      <c r="B25" s="24"/>
      <c r="C25" s="24"/>
      <c r="D25" s="19"/>
    </row>
    <row r="26" spans="1:4" x14ac:dyDescent="0.25">
      <c r="A26" s="24"/>
      <c r="B26" s="24"/>
      <c r="C26" s="24"/>
      <c r="D26" s="21"/>
    </row>
    <row r="27" spans="1:4" x14ac:dyDescent="0.25">
      <c r="A27" s="24"/>
      <c r="B27" s="24"/>
      <c r="C27" s="24"/>
      <c r="D27" s="21"/>
    </row>
    <row r="28" spans="1:4" x14ac:dyDescent="0.25">
      <c r="A28" s="24"/>
      <c r="B28" s="24"/>
      <c r="C28" s="24"/>
      <c r="D28" s="21"/>
    </row>
    <row r="29" spans="1:4" x14ac:dyDescent="0.25">
      <c r="A29" s="24"/>
      <c r="B29" s="24"/>
      <c r="C29" s="24"/>
      <c r="D29" s="19"/>
    </row>
    <row r="30" spans="1:4" x14ac:dyDescent="0.25">
      <c r="A30" s="24"/>
      <c r="B30" s="24"/>
      <c r="C30" s="24"/>
      <c r="D30" s="19"/>
    </row>
    <row r="31" spans="1:4" x14ac:dyDescent="0.25">
      <c r="A31" s="24"/>
      <c r="B31" s="24"/>
      <c r="C31" s="24"/>
      <c r="D31" s="19"/>
    </row>
    <row r="32" spans="1:4" x14ac:dyDescent="0.25">
      <c r="A32" s="24"/>
      <c r="B32" s="24"/>
      <c r="C32" s="24"/>
      <c r="D32" s="19"/>
    </row>
    <row r="33" spans="1:6" x14ac:dyDescent="0.25">
      <c r="A33" s="24"/>
      <c r="B33" s="24"/>
      <c r="C33" s="24"/>
      <c r="D33" s="19"/>
    </row>
    <row r="34" spans="1:6" x14ac:dyDescent="0.25">
      <c r="A34" s="24"/>
      <c r="B34" s="24"/>
      <c r="C34" s="24"/>
      <c r="D34" s="19"/>
    </row>
    <row r="35" spans="1:6" x14ac:dyDescent="0.25">
      <c r="A35" s="24"/>
      <c r="B35" s="24"/>
      <c r="C35" s="24"/>
      <c r="D35" s="24"/>
    </row>
    <row r="36" spans="1:6" x14ac:dyDescent="0.25">
      <c r="A36" s="14"/>
      <c r="B36" s="13"/>
      <c r="C36" s="13"/>
      <c r="D36" s="13"/>
    </row>
    <row r="37" spans="1:6" x14ac:dyDescent="0.25">
      <c r="A37" s="14"/>
      <c r="B37" s="13"/>
      <c r="C37" s="13"/>
      <c r="D37" s="13"/>
      <c r="E37" s="25"/>
      <c r="F37" s="11"/>
    </row>
    <row r="38" spans="1:6" x14ac:dyDescent="0.25">
      <c r="A38" s="14"/>
      <c r="B38" s="13"/>
      <c r="C38" s="13"/>
      <c r="D38" s="13"/>
      <c r="E38" s="11"/>
      <c r="F38" s="11"/>
    </row>
    <row r="39" spans="1:6" x14ac:dyDescent="0.25">
      <c r="A39" s="14"/>
      <c r="B39" s="13"/>
      <c r="C39" s="13"/>
      <c r="D39" s="13"/>
      <c r="E39" s="11"/>
      <c r="F39" s="11"/>
    </row>
    <row r="40" spans="1:6" x14ac:dyDescent="0.25">
      <c r="A40" s="14"/>
      <c r="B40" s="13"/>
      <c r="C40" s="13"/>
      <c r="D40" s="13"/>
      <c r="E40" s="11"/>
      <c r="F40" s="11"/>
    </row>
    <row r="41" spans="1:6" x14ac:dyDescent="0.25">
      <c r="E41" s="11"/>
      <c r="F41" s="11"/>
    </row>
    <row r="42" spans="1:6" x14ac:dyDescent="0.25">
      <c r="E42" s="11"/>
      <c r="F42" s="11"/>
    </row>
    <row r="43" spans="1:6" x14ac:dyDescent="0.25">
      <c r="E43" s="11"/>
      <c r="F43" s="11"/>
    </row>
    <row r="44" spans="1:6" x14ac:dyDescent="0.25">
      <c r="E44" s="11"/>
      <c r="F44" s="11"/>
    </row>
    <row r="45" spans="1:6" x14ac:dyDescent="0.25">
      <c r="E45" s="11"/>
      <c r="F45" s="11"/>
    </row>
  </sheetData>
  <pageMargins left="0.7" right="0.7" top="0.75" bottom="0.75" header="0.3" footer="0.3"/>
  <pageSetup paperSize="9"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O44"/>
  <sheetViews>
    <sheetView view="pageBreakPreview" zoomScale="60" zoomScaleNormal="100" workbookViewId="0">
      <selection activeCell="A9" sqref="A9:D12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15" x14ac:dyDescent="0.25">
      <c r="A1" s="7" t="s">
        <v>117</v>
      </c>
      <c r="B1" s="38">
        <f>D3+D9+D13+D14+D15+D21</f>
        <v>50.721577000000011</v>
      </c>
      <c r="C1" s="7"/>
      <c r="D1" s="7"/>
    </row>
    <row r="2" spans="1:15" x14ac:dyDescent="0.25">
      <c r="A2" s="7"/>
      <c r="B2" s="37" t="s">
        <v>44</v>
      </c>
      <c r="C2" s="37" t="s">
        <v>45</v>
      </c>
      <c r="D2" s="37" t="s">
        <v>46</v>
      </c>
    </row>
    <row r="3" spans="1:15" s="7" customFormat="1" ht="45" customHeight="1" x14ac:dyDescent="0.25">
      <c r="A3" s="17" t="s">
        <v>138</v>
      </c>
      <c r="B3" s="35">
        <v>70</v>
      </c>
      <c r="C3" s="17"/>
      <c r="D3" s="67">
        <f>SUM(D4:D8)</f>
        <v>29.120640000000002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s="7" customFormat="1" x14ac:dyDescent="0.25">
      <c r="A4" s="23" t="s">
        <v>61</v>
      </c>
      <c r="B4" s="13">
        <v>81</v>
      </c>
      <c r="C4" s="13">
        <v>270</v>
      </c>
      <c r="D4" s="21">
        <f t="shared" ref="D4:D8" si="0">C4*B4/1000</f>
        <v>21.87</v>
      </c>
      <c r="E4" s="25"/>
    </row>
    <row r="5" spans="1:15" s="7" customFormat="1" x14ac:dyDescent="0.25">
      <c r="A5" s="15" t="s">
        <v>62</v>
      </c>
      <c r="B5" s="13">
        <v>13</v>
      </c>
      <c r="C5" s="13">
        <v>1.28</v>
      </c>
      <c r="D5" s="21">
        <f t="shared" si="0"/>
        <v>1.6640000000000002E-2</v>
      </c>
      <c r="E5" s="25"/>
    </row>
    <row r="6" spans="1:15" s="7" customFormat="1" ht="17.25" customHeight="1" x14ac:dyDescent="0.25">
      <c r="A6" s="15" t="s">
        <v>87</v>
      </c>
      <c r="B6" s="13">
        <v>7.5</v>
      </c>
      <c r="C6" s="13">
        <v>175.2</v>
      </c>
      <c r="D6" s="21">
        <f t="shared" si="0"/>
        <v>1.3140000000000001</v>
      </c>
      <c r="E6" s="25"/>
    </row>
    <row r="7" spans="1:15" s="7" customFormat="1" x14ac:dyDescent="0.25">
      <c r="A7" s="15" t="s">
        <v>43</v>
      </c>
      <c r="B7" s="13">
        <v>16</v>
      </c>
      <c r="C7" s="13">
        <v>70</v>
      </c>
      <c r="D7" s="21">
        <f t="shared" si="0"/>
        <v>1.1200000000000001</v>
      </c>
      <c r="E7" s="25"/>
    </row>
    <row r="8" spans="1:15" s="7" customFormat="1" x14ac:dyDescent="0.25">
      <c r="A8" s="15" t="s">
        <v>64</v>
      </c>
      <c r="B8" s="13">
        <v>10</v>
      </c>
      <c r="C8" s="13">
        <v>480</v>
      </c>
      <c r="D8" s="21">
        <f t="shared" si="0"/>
        <v>4.8</v>
      </c>
      <c r="E8" s="25"/>
    </row>
    <row r="9" spans="1:15" s="7" customFormat="1" x14ac:dyDescent="0.25">
      <c r="A9" s="17" t="s">
        <v>134</v>
      </c>
      <c r="B9" s="17">
        <v>150</v>
      </c>
      <c r="C9" s="18"/>
      <c r="D9" s="18">
        <f>D10+D11+D12</f>
        <v>8.31</v>
      </c>
      <c r="E9" s="25"/>
    </row>
    <row r="10" spans="1:15" s="7" customFormat="1" x14ac:dyDescent="0.25">
      <c r="A10" s="23" t="s">
        <v>52</v>
      </c>
      <c r="B10" s="24">
        <v>169.5</v>
      </c>
      <c r="C10" s="19">
        <v>20</v>
      </c>
      <c r="D10" s="21">
        <f>C10*B10/1000</f>
        <v>3.39</v>
      </c>
      <c r="E10" s="25"/>
    </row>
    <row r="11" spans="1:15" x14ac:dyDescent="0.25">
      <c r="A11" s="23" t="s">
        <v>135</v>
      </c>
      <c r="B11" s="24">
        <v>24</v>
      </c>
      <c r="C11" s="24">
        <v>70</v>
      </c>
      <c r="D11" s="21">
        <f t="shared" ref="D11:D12" si="1">C11*B11/1000</f>
        <v>1.68</v>
      </c>
      <c r="E11" s="11"/>
    </row>
    <row r="12" spans="1:15" ht="13.5" customHeight="1" x14ac:dyDescent="0.25">
      <c r="A12" s="28" t="s">
        <v>64</v>
      </c>
      <c r="B12" s="29">
        <v>6.75</v>
      </c>
      <c r="C12" s="29">
        <v>480</v>
      </c>
      <c r="D12" s="21">
        <f t="shared" si="1"/>
        <v>3.24</v>
      </c>
      <c r="E12" s="11"/>
    </row>
    <row r="13" spans="1:15" s="7" customFormat="1" x14ac:dyDescent="0.25">
      <c r="A13" s="17" t="s">
        <v>62</v>
      </c>
      <c r="B13" s="17"/>
      <c r="C13" s="58"/>
      <c r="D13" s="18">
        <v>1.28</v>
      </c>
      <c r="E13" s="25"/>
    </row>
    <row r="14" spans="1:15" x14ac:dyDescent="0.25">
      <c r="A14" s="17" t="s">
        <v>105</v>
      </c>
      <c r="B14" s="17"/>
      <c r="C14" s="58"/>
      <c r="D14" s="18">
        <v>1.34</v>
      </c>
      <c r="E14" s="11"/>
    </row>
    <row r="15" spans="1:15" x14ac:dyDescent="0.25">
      <c r="A15" s="17" t="s">
        <v>144</v>
      </c>
      <c r="B15" s="17">
        <v>200</v>
      </c>
      <c r="C15" s="17"/>
      <c r="D15" s="18">
        <f>SUM(D16:D19)</f>
        <v>8.1347199999999997</v>
      </c>
      <c r="E15" s="11"/>
    </row>
    <row r="16" spans="1:15" x14ac:dyDescent="0.25">
      <c r="A16" s="23" t="s">
        <v>156</v>
      </c>
      <c r="B16" s="24">
        <v>3</v>
      </c>
      <c r="C16" s="24">
        <v>113.04</v>
      </c>
      <c r="D16" s="21">
        <f t="shared" ref="D16:D19" si="2">C16*B16/1000</f>
        <v>0.33911999999999998</v>
      </c>
      <c r="E16" s="11"/>
    </row>
    <row r="17" spans="1:5" x14ac:dyDescent="0.25">
      <c r="A17" s="23" t="s">
        <v>43</v>
      </c>
      <c r="B17" s="24">
        <v>100</v>
      </c>
      <c r="C17" s="24">
        <v>70</v>
      </c>
      <c r="D17" s="21">
        <f t="shared" si="2"/>
        <v>7</v>
      </c>
      <c r="E17" s="11"/>
    </row>
    <row r="18" spans="1:5" x14ac:dyDescent="0.25">
      <c r="A18" s="23" t="s">
        <v>58</v>
      </c>
      <c r="B18" s="24">
        <v>110</v>
      </c>
      <c r="C18" s="24"/>
      <c r="D18" s="21">
        <f t="shared" si="2"/>
        <v>0</v>
      </c>
      <c r="E18" s="11"/>
    </row>
    <row r="19" spans="1:5" x14ac:dyDescent="0.25">
      <c r="A19" s="23" t="s">
        <v>49</v>
      </c>
      <c r="B19" s="24">
        <v>20</v>
      </c>
      <c r="C19" s="24">
        <v>39.78</v>
      </c>
      <c r="D19" s="21">
        <f t="shared" si="2"/>
        <v>0.79559999999999997</v>
      </c>
    </row>
    <row r="20" spans="1:5" x14ac:dyDescent="0.25">
      <c r="A20" s="24" t="s">
        <v>62</v>
      </c>
      <c r="B20" s="24"/>
      <c r="C20" s="24"/>
      <c r="D20" s="24">
        <v>1.28</v>
      </c>
    </row>
    <row r="21" spans="1:5" x14ac:dyDescent="0.25">
      <c r="A21" s="26" t="s">
        <v>166</v>
      </c>
      <c r="B21" s="17">
        <v>70</v>
      </c>
      <c r="C21" s="17"/>
      <c r="D21" s="18">
        <f>SUM(D22:D27)</f>
        <v>2.5362169999999997</v>
      </c>
    </row>
    <row r="22" spans="1:5" x14ac:dyDescent="0.25">
      <c r="A22" s="23" t="s">
        <v>51</v>
      </c>
      <c r="B22" s="27">
        <v>74.2</v>
      </c>
      <c r="C22" s="24">
        <v>19.899999999999999</v>
      </c>
      <c r="D22" s="19">
        <f t="shared" ref="D22:D27" si="3">B22*C22/1000</f>
        <v>1.47658</v>
      </c>
    </row>
    <row r="23" spans="1:5" x14ac:dyDescent="0.25">
      <c r="A23" s="23" t="s">
        <v>53</v>
      </c>
      <c r="B23" s="27">
        <v>9.1</v>
      </c>
      <c r="C23" s="24">
        <v>37.9</v>
      </c>
      <c r="D23" s="19">
        <f t="shared" si="3"/>
        <v>0.34488999999999997</v>
      </c>
    </row>
    <row r="24" spans="1:5" x14ac:dyDescent="0.25">
      <c r="A24" s="23" t="s">
        <v>71</v>
      </c>
      <c r="B24" s="27">
        <v>7</v>
      </c>
      <c r="C24" s="24">
        <v>84.558000000000007</v>
      </c>
      <c r="D24" s="19">
        <f t="shared" si="3"/>
        <v>0.59190600000000004</v>
      </c>
    </row>
    <row r="25" spans="1:5" x14ac:dyDescent="0.25">
      <c r="A25" s="23" t="s">
        <v>49</v>
      </c>
      <c r="B25" s="24">
        <v>3</v>
      </c>
      <c r="C25" s="24">
        <v>39.78</v>
      </c>
      <c r="D25" s="19">
        <f t="shared" si="3"/>
        <v>0.11934</v>
      </c>
    </row>
    <row r="26" spans="1:5" x14ac:dyDescent="0.25">
      <c r="A26" s="23" t="s">
        <v>167</v>
      </c>
      <c r="B26" s="24">
        <v>0.1</v>
      </c>
      <c r="C26" s="24">
        <v>35.01</v>
      </c>
      <c r="D26" s="19">
        <f t="shared" si="3"/>
        <v>3.5009999999999998E-3</v>
      </c>
      <c r="E26" s="11"/>
    </row>
    <row r="27" spans="1:5" x14ac:dyDescent="0.25">
      <c r="A27" s="28" t="s">
        <v>63</v>
      </c>
      <c r="B27" s="29">
        <v>5</v>
      </c>
      <c r="C27" s="29"/>
      <c r="D27" s="19">
        <f t="shared" si="3"/>
        <v>0</v>
      </c>
      <c r="E27" s="11"/>
    </row>
    <row r="28" spans="1:5" x14ac:dyDescent="0.25">
      <c r="A28" s="14"/>
      <c r="B28" s="13"/>
      <c r="C28" s="13"/>
      <c r="D28" s="13"/>
      <c r="E28" s="11"/>
    </row>
    <row r="29" spans="1:5" x14ac:dyDescent="0.25">
      <c r="A29" s="14"/>
      <c r="B29" s="13"/>
      <c r="C29" s="13"/>
      <c r="D29" s="13"/>
      <c r="E29" s="11"/>
    </row>
    <row r="30" spans="1:5" x14ac:dyDescent="0.25">
      <c r="A30" s="14"/>
      <c r="B30" s="13"/>
      <c r="C30" s="13"/>
      <c r="D30" s="13"/>
      <c r="E30" s="11"/>
    </row>
    <row r="31" spans="1:5" x14ac:dyDescent="0.25">
      <c r="A31" s="14"/>
      <c r="B31" s="13"/>
      <c r="C31" s="13"/>
      <c r="D31" s="13"/>
      <c r="E31" s="11"/>
    </row>
    <row r="32" spans="1:5" x14ac:dyDescent="0.25">
      <c r="A32" s="14"/>
      <c r="B32" s="13"/>
      <c r="C32" s="13"/>
      <c r="D32" s="13"/>
      <c r="E32" s="11"/>
    </row>
    <row r="33" spans="1:5" x14ac:dyDescent="0.25">
      <c r="A33" s="14"/>
      <c r="B33" s="13"/>
      <c r="C33" s="13"/>
      <c r="D33" s="13"/>
      <c r="E33" s="11"/>
    </row>
    <row r="34" spans="1:5" x14ac:dyDescent="0.25">
      <c r="A34" s="14"/>
      <c r="B34" s="13"/>
      <c r="C34" s="13"/>
      <c r="D34" s="13"/>
      <c r="E34" s="11"/>
    </row>
    <row r="35" spans="1:5" x14ac:dyDescent="0.25">
      <c r="E35" s="11"/>
    </row>
    <row r="36" spans="1:5" x14ac:dyDescent="0.25">
      <c r="E36" s="11"/>
    </row>
    <row r="37" spans="1:5" x14ac:dyDescent="0.25">
      <c r="E37" s="11"/>
    </row>
    <row r="38" spans="1:5" x14ac:dyDescent="0.25">
      <c r="E38" s="11"/>
    </row>
    <row r="39" spans="1:5" x14ac:dyDescent="0.25">
      <c r="E39" s="11"/>
    </row>
    <row r="40" spans="1:5" x14ac:dyDescent="0.25">
      <c r="E40" s="11"/>
    </row>
    <row r="41" spans="1:5" x14ac:dyDescent="0.25">
      <c r="E41" s="11"/>
    </row>
    <row r="42" spans="1:5" x14ac:dyDescent="0.25">
      <c r="E42" s="11"/>
    </row>
    <row r="43" spans="1:5" x14ac:dyDescent="0.25">
      <c r="E43" s="11"/>
    </row>
    <row r="44" spans="1:5" x14ac:dyDescent="0.25">
      <c r="E44" s="11"/>
    </row>
  </sheetData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2</vt:i4>
      </vt:variant>
    </vt:vector>
  </HeadingPairs>
  <TitlesOfParts>
    <vt:vector size="16" baseType="lpstr">
      <vt:lpstr>11-18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Лист1</vt:lpstr>
      <vt:lpstr>'4'!Область_печати</vt:lpstr>
      <vt:lpstr>'9'!Область_печати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1</cp:lastModifiedBy>
  <cp:lastPrinted>2020-10-09T03:31:50Z</cp:lastPrinted>
  <dcterms:created xsi:type="dcterms:W3CDTF">2016-09-09T04:52:39Z</dcterms:created>
  <dcterms:modified xsi:type="dcterms:W3CDTF">2020-10-18T15:27:47Z</dcterms:modified>
</cp:coreProperties>
</file>