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state="hidden" r:id="rId2"/>
    <sheet name="2" sheetId="24" state="hidden" r:id="rId3"/>
    <sheet name="3" sheetId="13" state="hidden" r:id="rId4"/>
    <sheet name="4" sheetId="25" state="hidden" r:id="rId5"/>
    <sheet name="5" sheetId="26" state="hidden" r:id="rId6"/>
    <sheet name="6" sheetId="23" state="hidden" r:id="rId7"/>
    <sheet name="7" sheetId="20" state="hidden" r:id="rId8"/>
    <sheet name="8" sheetId="16" state="hidden" r:id="rId9"/>
    <sheet name="9" sheetId="18" state="hidden" r:id="rId10"/>
    <sheet name="10" sheetId="17" state="hidden" r:id="rId11"/>
    <sheet name="11" sheetId="19" state="hidden" r:id="rId12"/>
    <sheet name="12" sheetId="15" r:id="rId13"/>
    <sheet name="Лист1" sheetId="22" r:id="rId14"/>
  </sheets>
  <definedNames>
    <definedName name="_xlnm.Print_Area" localSheetId="4">'4'!$A$1:$D$29</definedName>
    <definedName name="_xlnm.Print_Area" localSheetId="9">'9'!$A$1:$D$21</definedName>
  </definedNames>
  <calcPr calcId="145621"/>
</workbook>
</file>

<file path=xl/calcChain.xml><?xml version="1.0" encoding="utf-8"?>
<calcChain xmlns="http://schemas.openxmlformats.org/spreadsheetml/2006/main">
  <c r="D10" i="26" l="1"/>
  <c r="D9" i="26"/>
  <c r="D8" i="26"/>
  <c r="D7" i="26"/>
  <c r="D6" i="26" s="1"/>
  <c r="D4" i="26"/>
  <c r="D3" i="26" l="1"/>
  <c r="D22" i="26"/>
  <c r="D21" i="26"/>
  <c r="D20" i="26"/>
  <c r="D30" i="24"/>
  <c r="D29" i="24"/>
  <c r="D28" i="24"/>
  <c r="D27" i="24"/>
  <c r="D26" i="24"/>
  <c r="D25" i="24"/>
  <c r="D22" i="24" s="1"/>
  <c r="D24" i="24"/>
  <c r="D23" i="24"/>
  <c r="D21" i="24"/>
  <c r="D18" i="24" s="1"/>
  <c r="D20" i="24"/>
  <c r="D19" i="24"/>
  <c r="D19" i="26" l="1"/>
  <c r="D27" i="16"/>
  <c r="D26" i="16"/>
  <c r="D25" i="16"/>
  <c r="D24" i="16"/>
  <c r="D23" i="16"/>
  <c r="D22" i="16"/>
  <c r="D21" i="16" s="1"/>
  <c r="D12" i="20" l="1"/>
  <c r="D16" i="15"/>
  <c r="D14" i="18" l="1"/>
  <c r="D13" i="18"/>
  <c r="D12" i="18" s="1"/>
  <c r="D21" i="17" l="1"/>
  <c r="D4" i="17"/>
  <c r="D5" i="17"/>
  <c r="D6" i="17"/>
  <c r="D7" i="17"/>
  <c r="D15" i="19"/>
  <c r="D19" i="16"/>
  <c r="D18" i="16"/>
  <c r="D17" i="16"/>
  <c r="D16" i="16"/>
  <c r="D15" i="16" l="1"/>
  <c r="D13" i="15"/>
  <c r="D12" i="15"/>
  <c r="D11" i="15" s="1"/>
  <c r="D13" i="20"/>
  <c r="Q16" i="27" l="1"/>
  <c r="P16" i="27"/>
  <c r="O16" i="27"/>
  <c r="N16" i="27"/>
  <c r="M16" i="27"/>
  <c r="L16" i="27"/>
  <c r="K16" i="27"/>
  <c r="J16" i="27"/>
  <c r="I16" i="27"/>
  <c r="H16" i="27"/>
  <c r="G16" i="27"/>
  <c r="F16" i="27"/>
  <c r="D26" i="25" l="1"/>
  <c r="D19" i="17"/>
  <c r="D18" i="17"/>
  <c r="D17" i="17"/>
  <c r="D16" i="17"/>
  <c r="D15" i="17" s="1"/>
  <c r="D5" i="20"/>
  <c r="D6" i="20"/>
  <c r="D7" i="20"/>
  <c r="D8" i="20"/>
  <c r="D9" i="20"/>
  <c r="D4" i="20"/>
  <c r="D3" i="20" s="1"/>
  <c r="B1" i="20" s="1"/>
  <c r="D11" i="18"/>
  <c r="D10" i="18"/>
  <c r="D9" i="18"/>
  <c r="D7" i="18"/>
  <c r="D5" i="18"/>
  <c r="D4" i="18"/>
  <c r="D3" i="18" l="1"/>
  <c r="D6" i="18"/>
  <c r="B1" i="18" l="1"/>
  <c r="D24" i="25"/>
  <c r="D23" i="25"/>
  <c r="D22" i="25"/>
  <c r="D20" i="25" s="1"/>
  <c r="D21" i="25"/>
  <c r="D22" i="13"/>
  <c r="D19" i="13"/>
  <c r="D18" i="13"/>
  <c r="D17" i="13"/>
  <c r="D14" i="13"/>
  <c r="D13" i="13"/>
  <c r="D12" i="13"/>
  <c r="D11" i="13"/>
  <c r="D10" i="13"/>
  <c r="D9" i="13"/>
  <c r="D8" i="13"/>
  <c r="D7" i="13"/>
  <c r="D6" i="13"/>
  <c r="D5" i="13"/>
  <c r="D3" i="13" s="1"/>
  <c r="D4" i="13"/>
  <c r="D16" i="13" l="1"/>
  <c r="B1" i="13" s="1"/>
  <c r="D12" i="17"/>
  <c r="D12" i="16"/>
  <c r="D11" i="16"/>
  <c r="D10" i="16"/>
  <c r="D9" i="16" l="1"/>
  <c r="D6" i="24"/>
  <c r="D7" i="24"/>
  <c r="D8" i="24"/>
  <c r="D9" i="24"/>
  <c r="D10" i="24"/>
  <c r="D11" i="24"/>
  <c r="D6" i="5"/>
  <c r="D7" i="5"/>
  <c r="D11" i="19"/>
  <c r="D10" i="19"/>
  <c r="D9" i="19" l="1"/>
  <c r="D12" i="19"/>
  <c r="D8" i="19"/>
  <c r="D7" i="19"/>
  <c r="D6" i="19"/>
  <c r="D5" i="19"/>
  <c r="D4" i="19"/>
  <c r="D13" i="17"/>
  <c r="D11" i="17"/>
  <c r="D10" i="17"/>
  <c r="D9" i="17"/>
  <c r="D8" i="17"/>
  <c r="D8" i="16"/>
  <c r="D7" i="16"/>
  <c r="D6" i="16"/>
  <c r="D5" i="16"/>
  <c r="D4" i="16"/>
  <c r="D3" i="17" l="1"/>
  <c r="B1" i="17" s="1"/>
  <c r="D3" i="16"/>
  <c r="B1" i="16" s="1"/>
  <c r="D3" i="19"/>
  <c r="B1" i="19" s="1"/>
  <c r="D9" i="15"/>
  <c r="D8" i="15"/>
  <c r="D7" i="15"/>
  <c r="D6" i="15"/>
  <c r="D5" i="15"/>
  <c r="D13" i="26"/>
  <c r="D16" i="26"/>
  <c r="D15" i="26"/>
  <c r="D14" i="26"/>
  <c r="D4" i="15" l="1"/>
  <c r="B1" i="15" s="1"/>
  <c r="D12" i="26"/>
  <c r="B1" i="26" s="1"/>
  <c r="D19" i="25" l="1"/>
  <c r="D17" i="25"/>
  <c r="D16" i="25"/>
  <c r="D15" i="25"/>
  <c r="D13" i="25"/>
  <c r="D12" i="25"/>
  <c r="D11" i="25"/>
  <c r="D10" i="25"/>
  <c r="D9" i="25"/>
  <c r="D8" i="25"/>
  <c r="D7" i="25"/>
  <c r="D6" i="25"/>
  <c r="D5" i="25"/>
  <c r="D4" i="25"/>
  <c r="D14" i="24"/>
  <c r="D13" i="24"/>
  <c r="D5" i="24"/>
  <c r="D4" i="24" s="1"/>
  <c r="D12" i="23"/>
  <c r="D11" i="23"/>
  <c r="D10" i="23"/>
  <c r="B1" i="24" l="1"/>
  <c r="D12" i="24"/>
  <c r="D14" i="25"/>
  <c r="D3" i="25"/>
  <c r="B1" i="25" s="1"/>
  <c r="D9" i="23" l="1"/>
  <c r="D8" i="23"/>
  <c r="D7" i="23"/>
  <c r="D6" i="23"/>
  <c r="D5" i="23"/>
  <c r="D4" i="23"/>
  <c r="D3" i="23" l="1"/>
  <c r="B1" i="23" s="1"/>
  <c r="D8" i="5"/>
  <c r="D5" i="5" s="1"/>
  <c r="D9" i="5"/>
  <c r="D4" i="5"/>
  <c r="D3" i="5" s="1"/>
  <c r="A1" i="22" l="1"/>
  <c r="B1" i="22" s="1"/>
  <c r="B1" i="5"/>
</calcChain>
</file>

<file path=xl/sharedStrings.xml><?xml version="1.0" encoding="utf-8"?>
<sst xmlns="http://schemas.openxmlformats.org/spreadsheetml/2006/main" count="293" uniqueCount="130">
  <si>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</si>
  <si>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</si>
  <si>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</si>
  <si>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</si>
  <si>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</si>
  <si>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</si>
  <si>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</si>
  <si>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</si>
  <si>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</si>
  <si>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</si>
  <si>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</si>
  <si>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</si>
  <si>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</si>
  <si>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</si>
  <si>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</si>
  <si>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</si>
  <si>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Чай с лимоном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</si>
  <si>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</si>
  <si>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</si>
  <si>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</si>
  <si>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</si>
  <si>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</si>
  <si>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масло слив </t>
  </si>
  <si>
    <t>молоко</t>
  </si>
  <si>
    <t>гр</t>
  </si>
  <si>
    <t>цена</t>
  </si>
  <si>
    <t>сумма</t>
  </si>
  <si>
    <t>Сок натуральный 2 литр</t>
  </si>
  <si>
    <t>Масло растительное Злато</t>
  </si>
  <si>
    <t>сахар</t>
  </si>
  <si>
    <t>свекла</t>
  </si>
  <si>
    <t>капуста</t>
  </si>
  <si>
    <t>картофель</t>
  </si>
  <si>
    <t>морковь</t>
  </si>
  <si>
    <t>петрушка</t>
  </si>
  <si>
    <t>лук</t>
  </si>
  <si>
    <t xml:space="preserve">лимонная кислота </t>
  </si>
  <si>
    <t>сметана</t>
  </si>
  <si>
    <t>вода</t>
  </si>
  <si>
    <t>сметана 15%</t>
  </si>
  <si>
    <t>тефтели из говядины</t>
  </si>
  <si>
    <t>говядина</t>
  </si>
  <si>
    <t>хлеб</t>
  </si>
  <si>
    <t xml:space="preserve">вода </t>
  </si>
  <si>
    <t>масло слив</t>
  </si>
  <si>
    <t>мука</t>
  </si>
  <si>
    <t>гуляш из говядины</t>
  </si>
  <si>
    <t xml:space="preserve">говядина </t>
  </si>
  <si>
    <t>томатное пюре САВА</t>
  </si>
  <si>
    <t>компот из сухофруктов</t>
  </si>
  <si>
    <t xml:space="preserve">сухофрукты </t>
  </si>
  <si>
    <t>масло раст</t>
  </si>
  <si>
    <t>рыбные котлеты</t>
  </si>
  <si>
    <t>яйцо</t>
  </si>
  <si>
    <t>минтай Крабозаводск</t>
  </si>
  <si>
    <t>каша Гречневая</t>
  </si>
  <si>
    <t>крупа гречка</t>
  </si>
  <si>
    <t>чай с сахаром</t>
  </si>
  <si>
    <t>чай заварка</t>
  </si>
  <si>
    <t>чай заварка Акбар 100г Классическая серия чай</t>
  </si>
  <si>
    <t>рис</t>
  </si>
  <si>
    <t>запеканка</t>
  </si>
  <si>
    <t>творог</t>
  </si>
  <si>
    <t>крупа манная</t>
  </si>
  <si>
    <t>мука пшен</t>
  </si>
  <si>
    <t>яйца</t>
  </si>
  <si>
    <t>ванилин</t>
  </si>
  <si>
    <t>сухари</t>
  </si>
  <si>
    <t>сосиски сардельки колбаса</t>
  </si>
  <si>
    <t>макароны отварные</t>
  </si>
  <si>
    <t>макароны</t>
  </si>
  <si>
    <t>кисель</t>
  </si>
  <si>
    <t>концентрат киселя</t>
  </si>
  <si>
    <t>молок</t>
  </si>
  <si>
    <t>сыр пор</t>
  </si>
  <si>
    <t>лимон</t>
  </si>
  <si>
    <t>Компот из смеси сухофруктов (С-витаминизация)</t>
  </si>
  <si>
    <t>Итого:</t>
  </si>
  <si>
    <t>НДС</t>
  </si>
  <si>
    <t>молоко для каши</t>
  </si>
  <si>
    <t>сухари панир</t>
  </si>
  <si>
    <t>пшено</t>
  </si>
  <si>
    <t xml:space="preserve"> хлеб р-п</t>
  </si>
  <si>
    <t>йогурт</t>
  </si>
  <si>
    <t>Хлеб ржано-пшеничный</t>
  </si>
  <si>
    <t>Пром.</t>
  </si>
  <si>
    <t>Завтрак/обед</t>
  </si>
  <si>
    <t>Каша дружба</t>
  </si>
  <si>
    <t>яблоко</t>
  </si>
  <si>
    <t>говядина кости</t>
  </si>
  <si>
    <t>Каша пшенная</t>
  </si>
  <si>
    <t>Каша пшенная молочная жидкая (с м.д.ж. 3,2%)</t>
  </si>
  <si>
    <t>помидоры свежие</t>
  </si>
  <si>
    <t>соус молочный сладкий</t>
  </si>
  <si>
    <t xml:space="preserve">Пюре картофельное </t>
  </si>
  <si>
    <t>Молоко</t>
  </si>
  <si>
    <t>Кофейный напиток</t>
  </si>
  <si>
    <t>кофейный напиток</t>
  </si>
  <si>
    <t>котлета</t>
  </si>
  <si>
    <t>щи из свежей капусты</t>
  </si>
  <si>
    <t>плов из отварной птицы</t>
  </si>
  <si>
    <t>курица</t>
  </si>
  <si>
    <t>крупа рисовая</t>
  </si>
  <si>
    <t>какао с молоком</t>
  </si>
  <si>
    <t>рыба</t>
  </si>
  <si>
    <t>хлеб р.п</t>
  </si>
  <si>
    <t>рис отварной</t>
  </si>
  <si>
    <t xml:space="preserve">рис </t>
  </si>
  <si>
    <t xml:space="preserve">Кондитерское изделие </t>
  </si>
  <si>
    <t>какао порошок м/у</t>
  </si>
  <si>
    <t xml:space="preserve">Борщ со сметаной </t>
  </si>
  <si>
    <t>Банан</t>
  </si>
  <si>
    <t>банан</t>
  </si>
  <si>
    <t xml:space="preserve"> хлеб</t>
  </si>
  <si>
    <t>мандарин</t>
  </si>
  <si>
    <t>с 11-18 лет</t>
  </si>
  <si>
    <t xml:space="preserve">Яйцо вареное </t>
  </si>
  <si>
    <t>Салат из капусты с морковью</t>
  </si>
  <si>
    <t>лимонная кислота</t>
  </si>
  <si>
    <t>капуста тушеная</t>
  </si>
  <si>
    <t>томат пюре</t>
  </si>
  <si>
    <t>соус молочный</t>
  </si>
  <si>
    <t>масло</t>
  </si>
  <si>
    <t>Утверждаю</t>
  </si>
  <si>
    <t>Директор  МБОУ "Паспартинская СОШ им.А.Г.Калкина"</t>
  </si>
  <si>
    <t>_______А.В.Байжигитов</t>
  </si>
  <si>
    <t xml:space="preserve">«___»____________2021г.        </t>
  </si>
  <si>
    <t>МБОУ "Паспартинская СОШ им.А.Г.Калкина"</t>
  </si>
  <si>
    <t>Отд/корп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</si>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</sst>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7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/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0" xfId="0" applyFont="1" applyFill="1"/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70" zoomScaleNormal="70" workbookViewId="0">
      <pane ySplit="12" topLeftCell="A13" activePane="bottomLeft" state="frozen"/>
      <selection activeCell="D1" sqref="D1"/>
      <selection pane="bottomLeft" activeCell="E11" sqref="E11"/>
    </sheetView>
  </sheetViews>
  <sheetFormatPr defaultRowHeight="15" x14ac:dyDescent="0.25"/>
  <cols>
    <col min="2" max="2" width="13.28515625" customWidth="1"/>
    <col min="3" max="3" width="17.140625" style="43" customWidth="1"/>
    <col min="4" max="4" width="24.5703125" customWidth="1"/>
    <col min="5" max="5" width="16.5703125" customWidth="1"/>
    <col min="9" max="9" width="13.140625" customWidth="1"/>
  </cols>
  <sheetData>
    <row r="1" spans="1:17" x14ac:dyDescent="0.25">
      <c r="A1" s="38"/>
      <c r="B1" s="6"/>
      <c r="C1" s="41"/>
      <c r="D1" s="6"/>
      <c r="E1" s="6"/>
      <c r="F1" s="6"/>
      <c r="G1" s="6"/>
      <c r="H1" s="6"/>
      <c r="I1" s="6"/>
      <c r="N1" s="39" t="s">
        <v>123</v>
      </c>
      <c r="O1" s="6"/>
      <c r="P1" s="6"/>
      <c r="Q1" s="6"/>
    </row>
    <row r="2" spans="1:17" x14ac:dyDescent="0.25">
      <c r="A2" s="38"/>
      <c r="B2" s="6"/>
      <c r="C2" s="41"/>
      <c r="D2" s="6"/>
      <c r="E2" s="6"/>
      <c r="F2" s="6"/>
      <c r="G2" s="6"/>
      <c r="H2" s="6"/>
      <c r="I2" s="6"/>
      <c r="L2" s="56" t="s">
        <v>124</v>
      </c>
      <c r="N2" s="39"/>
      <c r="O2" s="6"/>
      <c r="P2" s="6"/>
      <c r="Q2" s="6"/>
    </row>
    <row r="3" spans="1:17" x14ac:dyDescent="0.25">
      <c r="A3" s="38"/>
      <c r="B3" s="6"/>
      <c r="C3" s="41"/>
      <c r="D3" s="6"/>
      <c r="E3" s="6"/>
      <c r="F3" s="6"/>
      <c r="G3" s="6"/>
      <c r="H3" s="6"/>
      <c r="I3" s="6"/>
      <c r="N3" s="39" t="s">
        <v>125</v>
      </c>
      <c r="O3" s="6"/>
      <c r="P3" s="6"/>
      <c r="Q3" s="6"/>
    </row>
    <row r="4" spans="1:17" x14ac:dyDescent="0.25">
      <c r="A4" s="38"/>
      <c r="B4" s="6"/>
      <c r="C4" s="41"/>
      <c r="D4" s="6"/>
      <c r="E4" s="6"/>
      <c r="F4" s="6"/>
      <c r="G4" s="6"/>
      <c r="H4" s="6"/>
      <c r="I4" s="6"/>
      <c r="N4" s="39" t="s">
        <v>126</v>
      </c>
      <c r="O4" s="6"/>
      <c r="P4" s="6"/>
      <c r="Q4" s="6"/>
    </row>
    <row r="5" spans="1:17" x14ac:dyDescent="0.25">
      <c r="A5" s="38"/>
      <c r="B5" s="6"/>
      <c r="E5" s="6"/>
      <c r="F5" s="6"/>
      <c r="G5" s="6"/>
      <c r="H5" s="6"/>
      <c r="I5" s="6"/>
      <c r="N5" s="39"/>
      <c r="O5" s="6"/>
      <c r="P5" s="6"/>
      <c r="Q5" s="6"/>
    </row>
    <row r="6" spans="1:17" ht="16.5" x14ac:dyDescent="0.25">
      <c r="A6" s="38"/>
      <c r="B6" s="76" t="s">
        <v>127</v>
      </c>
      <c r="D6" s="45"/>
      <c r="E6" s="45"/>
      <c r="F6" s="45"/>
      <c r="G6" s="77" t="s">
        <v>128</v>
      </c>
      <c r="H6" s="45">
        <v>1</v>
      </c>
      <c r="I6" s="45"/>
      <c r="N6" s="39"/>
      <c r="O6" s="6"/>
      <c r="P6" s="77" t="s">
        <v>129</v>
      </c>
      <c r="Q6" s="6">
        <v>12</v>
      </c>
    </row>
    <row r="7" spans="1:17" ht="18.75" x14ac:dyDescent="0.3">
      <c r="A7" s="38"/>
      <c r="B7" s="44"/>
      <c r="D7" s="45"/>
      <c r="E7" s="45"/>
      <c r="F7" s="45"/>
      <c r="G7" s="45"/>
      <c r="H7" s="45"/>
      <c r="I7" s="45"/>
      <c r="N7" s="39"/>
      <c r="O7" s="6"/>
      <c r="P7" s="6"/>
      <c r="Q7" s="6"/>
    </row>
    <row r="9" spans="1:17" x14ac:dyDescent="0.25">
      <c r="A9" s="62" t="s">
        <v>0</v>
      </c>
      <c r="B9" s="62"/>
      <c r="C9" s="63" t="s">
        <v>1</v>
      </c>
      <c r="D9" s="62" t="s">
        <v>2</v>
      </c>
      <c r="E9" s="57" t="s">
        <v>3</v>
      </c>
      <c r="F9" s="64" t="s">
        <v>4</v>
      </c>
      <c r="G9" s="64"/>
      <c r="H9" s="64"/>
      <c r="I9" s="65" t="s">
        <v>18</v>
      </c>
      <c r="J9" s="66" t="s">
        <v>19</v>
      </c>
      <c r="K9" s="66"/>
      <c r="L9" s="66"/>
      <c r="M9" s="66"/>
      <c r="N9" s="64" t="s">
        <v>20</v>
      </c>
      <c r="O9" s="64"/>
      <c r="P9" s="64"/>
      <c r="Q9" s="64"/>
    </row>
    <row r="10" spans="1:17" x14ac:dyDescent="0.25">
      <c r="A10" s="62"/>
      <c r="B10" s="62"/>
      <c r="C10" s="63"/>
      <c r="D10" s="62"/>
      <c r="E10" s="1" t="s">
        <v>115</v>
      </c>
      <c r="F10" s="58" t="s">
        <v>5</v>
      </c>
      <c r="G10" s="58" t="s">
        <v>6</v>
      </c>
      <c r="H10" s="58" t="s">
        <v>7</v>
      </c>
      <c r="I10" s="65"/>
      <c r="J10" s="58" t="s">
        <v>8</v>
      </c>
      <c r="K10" s="58" t="s">
        <v>9</v>
      </c>
      <c r="L10" s="58" t="s">
        <v>10</v>
      </c>
      <c r="M10" s="58" t="s">
        <v>11</v>
      </c>
      <c r="N10" s="58" t="s">
        <v>12</v>
      </c>
      <c r="O10" s="58" t="s">
        <v>13</v>
      </c>
      <c r="P10" s="58" t="s">
        <v>14</v>
      </c>
      <c r="Q10" s="58" t="s">
        <v>15</v>
      </c>
    </row>
    <row r="11" spans="1:17" ht="30" x14ac:dyDescent="0.25">
      <c r="A11" s="67" t="s">
        <v>17</v>
      </c>
      <c r="B11" s="68"/>
      <c r="C11" s="1">
        <v>103</v>
      </c>
      <c r="D11" s="2" t="s">
        <v>91</v>
      </c>
      <c r="E11" s="1">
        <v>200</v>
      </c>
      <c r="F11" s="59">
        <v>6.04</v>
      </c>
      <c r="G11" s="59">
        <v>7.27</v>
      </c>
      <c r="H11" s="59">
        <v>34.29</v>
      </c>
      <c r="I11" s="59">
        <v>227.16</v>
      </c>
      <c r="J11" s="59">
        <v>0.28000000000000003</v>
      </c>
      <c r="K11" s="59">
        <v>1</v>
      </c>
      <c r="L11" s="59">
        <v>0.1</v>
      </c>
      <c r="M11" s="59"/>
      <c r="N11" s="59">
        <v>134</v>
      </c>
      <c r="O11" s="59">
        <v>185.88</v>
      </c>
      <c r="P11" s="59">
        <v>54.66</v>
      </c>
      <c r="Q11" s="59">
        <v>3.11</v>
      </c>
    </row>
    <row r="12" spans="1:17" ht="29.25" customHeight="1" x14ac:dyDescent="0.25">
      <c r="A12" s="69"/>
      <c r="B12" s="70"/>
      <c r="C12" s="40">
        <v>255</v>
      </c>
      <c r="D12" s="3" t="s">
        <v>76</v>
      </c>
      <c r="E12" s="4">
        <v>200</v>
      </c>
      <c r="F12" s="5">
        <v>0.56000000000000005</v>
      </c>
      <c r="G12" s="5"/>
      <c r="H12" s="5">
        <v>27.89</v>
      </c>
      <c r="I12" s="5">
        <v>113.79</v>
      </c>
      <c r="J12" s="5">
        <v>0.02</v>
      </c>
      <c r="K12" s="5">
        <v>1</v>
      </c>
      <c r="L12" s="5"/>
      <c r="M12" s="5"/>
      <c r="N12" s="5">
        <v>42.6</v>
      </c>
      <c r="O12" s="5">
        <v>38</v>
      </c>
      <c r="P12" s="5">
        <v>27.3</v>
      </c>
      <c r="Q12" s="5">
        <v>0.89</v>
      </c>
    </row>
    <row r="13" spans="1:17" x14ac:dyDescent="0.25">
      <c r="A13" s="69"/>
      <c r="B13" s="70"/>
      <c r="C13" s="42" t="s">
        <v>85</v>
      </c>
      <c r="D13" s="3" t="s">
        <v>111</v>
      </c>
      <c r="E13" s="4">
        <v>200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s="6" customFormat="1" x14ac:dyDescent="0.25">
      <c r="A14" s="69"/>
      <c r="B14" s="70"/>
      <c r="C14" s="42" t="s">
        <v>85</v>
      </c>
      <c r="D14" s="8" t="s">
        <v>84</v>
      </c>
      <c r="E14" s="46">
        <v>40</v>
      </c>
      <c r="F14" s="7">
        <v>4.28</v>
      </c>
      <c r="G14" s="7">
        <v>0.4</v>
      </c>
      <c r="H14" s="7">
        <v>20.67</v>
      </c>
      <c r="I14" s="7">
        <v>94.93</v>
      </c>
      <c r="J14" s="7">
        <v>0.04</v>
      </c>
      <c r="K14" s="7">
        <v>0</v>
      </c>
      <c r="L14" s="7">
        <v>0</v>
      </c>
      <c r="M14" s="7">
        <v>0.52</v>
      </c>
      <c r="N14" s="7">
        <v>9.1999999999999993</v>
      </c>
      <c r="O14" s="7">
        <v>34.799999999999997</v>
      </c>
      <c r="P14" s="7">
        <v>13.2</v>
      </c>
      <c r="Q14" s="7">
        <v>0.44</v>
      </c>
    </row>
    <row r="15" spans="1:17" s="6" customFormat="1" x14ac:dyDescent="0.25">
      <c r="A15" s="71"/>
      <c r="B15" s="72"/>
      <c r="C15" s="40" t="s">
        <v>85</v>
      </c>
      <c r="D15" s="33" t="s">
        <v>21</v>
      </c>
      <c r="E15" s="33">
        <v>40</v>
      </c>
      <c r="F15" s="33">
        <v>4.28</v>
      </c>
      <c r="G15" s="33">
        <v>0.4</v>
      </c>
      <c r="H15" s="33">
        <v>20.67</v>
      </c>
      <c r="I15" s="33">
        <v>94.93</v>
      </c>
      <c r="J15" s="33">
        <v>0.04</v>
      </c>
      <c r="K15" s="33">
        <v>0</v>
      </c>
      <c r="L15" s="33">
        <v>0</v>
      </c>
      <c r="M15" s="33">
        <v>0.52</v>
      </c>
      <c r="N15" s="33">
        <v>9.1999999999999993</v>
      </c>
      <c r="O15" s="33">
        <v>34.799999999999997</v>
      </c>
      <c r="P15" s="33">
        <v>13.2</v>
      </c>
      <c r="Q15" s="33">
        <v>0.44</v>
      </c>
    </row>
    <row r="16" spans="1:17" s="6" customFormat="1" x14ac:dyDescent="0.25">
      <c r="A16" s="73" t="s">
        <v>77</v>
      </c>
      <c r="B16" s="74"/>
      <c r="C16" s="74"/>
      <c r="D16" s="74"/>
      <c r="E16" s="75"/>
      <c r="F16" s="55">
        <f t="shared" ref="F16:Q16" si="0">SUM(F11:F15)</f>
        <v>15.16</v>
      </c>
      <c r="G16" s="55">
        <f t="shared" si="0"/>
        <v>8.07</v>
      </c>
      <c r="H16" s="55">
        <f t="shared" si="0"/>
        <v>103.52</v>
      </c>
      <c r="I16" s="55">
        <f t="shared" si="0"/>
        <v>530.80999999999995</v>
      </c>
      <c r="J16" s="55">
        <f t="shared" si="0"/>
        <v>0.38</v>
      </c>
      <c r="K16" s="55">
        <f t="shared" si="0"/>
        <v>2</v>
      </c>
      <c r="L16" s="55">
        <f t="shared" si="0"/>
        <v>0.1</v>
      </c>
      <c r="M16" s="55">
        <f t="shared" si="0"/>
        <v>1.04</v>
      </c>
      <c r="N16" s="55">
        <f t="shared" si="0"/>
        <v>194.99999999999997</v>
      </c>
      <c r="O16" s="55">
        <f t="shared" si="0"/>
        <v>293.48</v>
      </c>
      <c r="P16" s="55">
        <f t="shared" si="0"/>
        <v>108.36</v>
      </c>
      <c r="Q16" s="55">
        <f t="shared" si="0"/>
        <v>4.8800000000000008</v>
      </c>
    </row>
    <row r="17" spans="1:17" s="6" customFormat="1" x14ac:dyDescent="0.25">
      <c r="A17" s="56"/>
      <c r="B17" s="56"/>
      <c r="C17" s="43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</row>
    <row r="18" spans="1:17" s="6" customFormat="1" ht="14.25" customHeight="1" x14ac:dyDescent="0.25">
      <c r="A18"/>
      <c r="B18"/>
      <c r="C18" s="43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43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49" customFormat="1" x14ac:dyDescent="0.25">
      <c r="A20"/>
      <c r="B20"/>
      <c r="C20" s="43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49" customFormat="1" x14ac:dyDescent="0.25">
      <c r="A21"/>
      <c r="B21"/>
      <c r="C21" s="43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43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4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43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43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43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43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x14ac:dyDescent="0.25">
      <c r="A28"/>
      <c r="B28"/>
      <c r="C28" s="43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3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3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3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3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ht="39" customHeight="1" x14ac:dyDescent="0.25">
      <c r="A33"/>
      <c r="B33"/>
      <c r="C33" s="4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3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3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x14ac:dyDescent="0.25">
      <c r="A36"/>
      <c r="B36"/>
      <c r="C36" s="43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43" spans="1:17" s="12" customFormat="1" x14ac:dyDescent="0.25">
      <c r="A43"/>
      <c r="B43"/>
      <c r="C43" s="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s="12" customFormat="1" x14ac:dyDescent="0.25">
      <c r="A44"/>
      <c r="B44"/>
      <c r="C44" s="43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58" spans="1:17" s="6" customFormat="1" x14ac:dyDescent="0.25">
      <c r="A58"/>
      <c r="B58"/>
      <c r="C58" s="43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6" customFormat="1" x14ac:dyDescent="0.25">
      <c r="A59"/>
      <c r="B59"/>
      <c r="C59" s="43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71" spans="1:17" ht="15.75" customHeight="1" x14ac:dyDescent="0.25"/>
    <row r="73" spans="1:17" s="12" customFormat="1" x14ac:dyDescent="0.25">
      <c r="A73"/>
      <c r="B73"/>
      <c r="C73" s="4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16:E16"/>
    <mergeCell ref="A11:B15"/>
    <mergeCell ref="N9:Q9"/>
    <mergeCell ref="A9:B10"/>
    <mergeCell ref="C9:C10"/>
    <mergeCell ref="D9:D10"/>
    <mergeCell ref="F9:H9"/>
    <mergeCell ref="I9:I10"/>
    <mergeCell ref="J9:M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86</v>
      </c>
      <c r="B1" s="35">
        <f>D3+D6+D12+D15+D16</f>
        <v>27.871960000000001</v>
      </c>
      <c r="C1" s="6"/>
      <c r="D1" s="6"/>
    </row>
    <row r="2" spans="1:5" x14ac:dyDescent="0.25">
      <c r="A2" s="6"/>
      <c r="B2" s="34" t="s">
        <v>24</v>
      </c>
      <c r="C2" s="34" t="s">
        <v>25</v>
      </c>
      <c r="D2" s="34" t="s">
        <v>26</v>
      </c>
    </row>
    <row r="3" spans="1:5" s="6" customFormat="1" ht="45" customHeight="1" x14ac:dyDescent="0.25">
      <c r="A3" s="2" t="s">
        <v>106</v>
      </c>
      <c r="B3" s="15">
        <v>150</v>
      </c>
      <c r="C3" s="16"/>
      <c r="D3" s="16">
        <f>SUM(D4:D5)</f>
        <v>6.3309600000000001</v>
      </c>
      <c r="E3" s="23"/>
    </row>
    <row r="4" spans="1:5" s="6" customFormat="1" x14ac:dyDescent="0.25">
      <c r="A4" s="21" t="s">
        <v>107</v>
      </c>
      <c r="B4" s="22">
        <v>54</v>
      </c>
      <c r="C4" s="22">
        <v>57.24</v>
      </c>
      <c r="D4" s="52">
        <f>B4*C4/1000</f>
        <v>3.0909599999999999</v>
      </c>
      <c r="E4" s="23"/>
    </row>
    <row r="5" spans="1:5" s="6" customFormat="1" x14ac:dyDescent="0.25">
      <c r="A5" s="26" t="s">
        <v>44</v>
      </c>
      <c r="B5" s="27">
        <v>6.75</v>
      </c>
      <c r="C5" s="27">
        <v>480</v>
      </c>
      <c r="D5" s="52">
        <f>B5*C5/1000</f>
        <v>3.24</v>
      </c>
      <c r="E5" s="23"/>
    </row>
    <row r="6" spans="1:5" s="6" customFormat="1" ht="17.25" customHeight="1" x14ac:dyDescent="0.25">
      <c r="A6" s="15" t="s">
        <v>52</v>
      </c>
      <c r="B6" s="7">
        <v>70</v>
      </c>
      <c r="C6" s="15"/>
      <c r="D6" s="16">
        <f>SUM(D7:D11)</f>
        <v>14.8371</v>
      </c>
      <c r="E6" s="23"/>
    </row>
    <row r="7" spans="1:5" s="6" customFormat="1" x14ac:dyDescent="0.25">
      <c r="A7" s="21" t="s">
        <v>54</v>
      </c>
      <c r="B7" s="22">
        <v>89</v>
      </c>
      <c r="C7" s="22">
        <v>149.9</v>
      </c>
      <c r="D7" s="19">
        <f>C7*B7/1000</f>
        <v>13.341100000000001</v>
      </c>
      <c r="E7" s="23"/>
    </row>
    <row r="8" spans="1:5" s="6" customFormat="1" x14ac:dyDescent="0.25">
      <c r="A8" s="21" t="s">
        <v>42</v>
      </c>
      <c r="B8" s="22">
        <v>13</v>
      </c>
      <c r="C8" s="17">
        <v>1.28</v>
      </c>
      <c r="D8" s="19">
        <v>0.1</v>
      </c>
      <c r="E8" s="23"/>
    </row>
    <row r="9" spans="1:5" s="6" customFormat="1" x14ac:dyDescent="0.25">
      <c r="A9" s="21" t="s">
        <v>23</v>
      </c>
      <c r="B9" s="22">
        <v>10</v>
      </c>
      <c r="C9" s="17">
        <v>70</v>
      </c>
      <c r="D9" s="19">
        <f>C9*B9/1000</f>
        <v>0.7</v>
      </c>
      <c r="E9" s="23"/>
    </row>
    <row r="10" spans="1:5" s="6" customFormat="1" x14ac:dyDescent="0.25">
      <c r="A10" s="21" t="s">
        <v>53</v>
      </c>
      <c r="B10" s="22">
        <v>4</v>
      </c>
      <c r="C10" s="22">
        <v>6</v>
      </c>
      <c r="D10" s="19">
        <f>C10*B10/1000</f>
        <v>2.4E-2</v>
      </c>
      <c r="E10" s="23"/>
    </row>
    <row r="11" spans="1:5" x14ac:dyDescent="0.25">
      <c r="A11" s="14" t="s">
        <v>44</v>
      </c>
      <c r="B11" s="27">
        <v>1.4</v>
      </c>
      <c r="C11" s="27">
        <v>480</v>
      </c>
      <c r="D11" s="20">
        <f>C11*B11/1000</f>
        <v>0.67200000000000004</v>
      </c>
      <c r="E11" s="9"/>
    </row>
    <row r="12" spans="1:5" ht="13.5" customHeight="1" x14ac:dyDescent="0.25">
      <c r="A12" s="10" t="s">
        <v>57</v>
      </c>
      <c r="B12" s="15"/>
      <c r="C12" s="15"/>
      <c r="D12" s="16">
        <f>SUM(D13:D14)</f>
        <v>4.0838999999999999</v>
      </c>
      <c r="E12" s="9"/>
    </row>
    <row r="13" spans="1:5" ht="30" x14ac:dyDescent="0.25">
      <c r="A13" s="18" t="s">
        <v>59</v>
      </c>
      <c r="B13" s="37">
        <v>30</v>
      </c>
      <c r="C13" s="37">
        <v>112.73</v>
      </c>
      <c r="D13" s="30">
        <f>C13*B13/1000</f>
        <v>3.3818999999999999</v>
      </c>
      <c r="E13" s="9"/>
    </row>
    <row r="14" spans="1:5" x14ac:dyDescent="0.25">
      <c r="A14" s="26" t="s">
        <v>29</v>
      </c>
      <c r="B14" s="27">
        <v>15</v>
      </c>
      <c r="C14" s="27">
        <v>46.8</v>
      </c>
      <c r="D14" s="36">
        <f>C14*B14/1000</f>
        <v>0.70199999999999996</v>
      </c>
      <c r="E14" s="9"/>
    </row>
    <row r="15" spans="1:5" x14ac:dyDescent="0.25">
      <c r="A15" s="15" t="s">
        <v>42</v>
      </c>
      <c r="B15" s="15"/>
      <c r="C15" s="47"/>
      <c r="D15" s="16">
        <v>1.28</v>
      </c>
      <c r="E15" s="9"/>
    </row>
    <row r="16" spans="1:5" x14ac:dyDescent="0.25">
      <c r="A16" s="15" t="s">
        <v>82</v>
      </c>
      <c r="B16" s="15"/>
      <c r="C16" s="47"/>
      <c r="D16" s="16">
        <v>1.34</v>
      </c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activeCell="A34" sqref="A34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86</v>
      </c>
      <c r="B1" s="35">
        <f>D3+D14+D15+D20+D21</f>
        <v>35.362780000000001</v>
      </c>
      <c r="C1" s="6"/>
      <c r="D1" s="6"/>
    </row>
    <row r="2" spans="1:4" x14ac:dyDescent="0.25">
      <c r="A2" s="6"/>
      <c r="B2" s="34" t="s">
        <v>24</v>
      </c>
      <c r="C2" s="34" t="s">
        <v>25</v>
      </c>
      <c r="D2" s="34" t="s">
        <v>26</v>
      </c>
    </row>
    <row r="3" spans="1:4" s="6" customFormat="1" ht="45" customHeight="1" x14ac:dyDescent="0.25">
      <c r="A3" s="15" t="s">
        <v>99</v>
      </c>
      <c r="B3" s="15">
        <v>250</v>
      </c>
      <c r="C3" s="15"/>
      <c r="D3" s="16">
        <f>SUM(D4:D13)</f>
        <v>20.402979999999999</v>
      </c>
    </row>
    <row r="4" spans="1:4" s="6" customFormat="1" x14ac:dyDescent="0.25">
      <c r="A4" s="13" t="s">
        <v>31</v>
      </c>
      <c r="B4" s="11">
        <v>81.2</v>
      </c>
      <c r="C4" s="11">
        <v>19.899999999999999</v>
      </c>
      <c r="D4" s="19">
        <f t="shared" ref="D4:D13" si="0">C4*B4/1000</f>
        <v>1.61588</v>
      </c>
    </row>
    <row r="5" spans="1:4" s="6" customFormat="1" x14ac:dyDescent="0.25">
      <c r="A5" s="13" t="s">
        <v>33</v>
      </c>
      <c r="B5" s="11">
        <v>12.5</v>
      </c>
      <c r="C5" s="11">
        <v>37.9</v>
      </c>
      <c r="D5" s="19">
        <f t="shared" si="0"/>
        <v>0.47375</v>
      </c>
    </row>
    <row r="6" spans="1:4" s="6" customFormat="1" ht="17.25" customHeight="1" x14ac:dyDescent="0.25">
      <c r="A6" s="32" t="s">
        <v>35</v>
      </c>
      <c r="B6" s="22">
        <v>12.5</v>
      </c>
      <c r="C6" s="22">
        <v>29.9</v>
      </c>
      <c r="D6" s="19">
        <f t="shared" si="0"/>
        <v>0.37375000000000003</v>
      </c>
    </row>
    <row r="7" spans="1:4" s="6" customFormat="1" x14ac:dyDescent="0.25">
      <c r="A7" s="21" t="s">
        <v>34</v>
      </c>
      <c r="B7" s="22">
        <v>6.25</v>
      </c>
      <c r="C7" s="22">
        <v>11.76</v>
      </c>
      <c r="D7" s="19">
        <f t="shared" si="0"/>
        <v>7.3499999999999996E-2</v>
      </c>
    </row>
    <row r="8" spans="1:4" s="6" customFormat="1" x14ac:dyDescent="0.25">
      <c r="A8" s="21" t="s">
        <v>92</v>
      </c>
      <c r="B8" s="22">
        <v>26.25</v>
      </c>
      <c r="C8" s="22">
        <v>86</v>
      </c>
      <c r="D8" s="19">
        <f t="shared" si="0"/>
        <v>2.2574999999999998</v>
      </c>
    </row>
    <row r="9" spans="1:4" s="6" customFormat="1" x14ac:dyDescent="0.25">
      <c r="A9" s="21" t="s">
        <v>51</v>
      </c>
      <c r="B9" s="22">
        <v>5</v>
      </c>
      <c r="C9" s="22">
        <v>99.48</v>
      </c>
      <c r="D9" s="19">
        <f t="shared" si="0"/>
        <v>0.49740000000000001</v>
      </c>
    </row>
    <row r="10" spans="1:4" s="6" customFormat="1" x14ac:dyDescent="0.25">
      <c r="A10" s="21" t="s">
        <v>45</v>
      </c>
      <c r="B10" s="22">
        <v>2.5</v>
      </c>
      <c r="C10" s="22">
        <v>29.28</v>
      </c>
      <c r="D10" s="19">
        <f t="shared" si="0"/>
        <v>7.3200000000000001E-2</v>
      </c>
    </row>
    <row r="11" spans="1:4" x14ac:dyDescent="0.25">
      <c r="A11" s="21" t="s">
        <v>38</v>
      </c>
      <c r="B11" s="22">
        <v>200</v>
      </c>
      <c r="C11" s="17"/>
      <c r="D11" s="19">
        <f t="shared" si="0"/>
        <v>0</v>
      </c>
    </row>
    <row r="12" spans="1:4" x14ac:dyDescent="0.25">
      <c r="A12" s="21" t="s">
        <v>41</v>
      </c>
      <c r="B12" s="22">
        <v>50</v>
      </c>
      <c r="C12" s="17">
        <v>270</v>
      </c>
      <c r="D12" s="19">
        <f t="shared" si="0"/>
        <v>13.5</v>
      </c>
    </row>
    <row r="13" spans="1:4" ht="13.5" customHeight="1" x14ac:dyDescent="0.25">
      <c r="A13" s="26" t="s">
        <v>37</v>
      </c>
      <c r="B13" s="27">
        <v>10</v>
      </c>
      <c r="C13" s="31">
        <v>153.80000000000001</v>
      </c>
      <c r="D13" s="19">
        <f t="shared" si="0"/>
        <v>1.538</v>
      </c>
    </row>
    <row r="14" spans="1:4" x14ac:dyDescent="0.25">
      <c r="A14" s="15" t="s">
        <v>42</v>
      </c>
      <c r="B14" s="15">
        <v>40</v>
      </c>
      <c r="C14" s="47"/>
      <c r="D14" s="16">
        <v>1.28</v>
      </c>
    </row>
    <row r="15" spans="1:4" x14ac:dyDescent="0.25">
      <c r="A15" s="15" t="s">
        <v>16</v>
      </c>
      <c r="B15" s="15">
        <v>200</v>
      </c>
      <c r="C15" s="15"/>
      <c r="D15" s="16">
        <f>D16+D18+D19</f>
        <v>5.0978000000000003</v>
      </c>
    </row>
    <row r="16" spans="1:4" x14ac:dyDescent="0.25">
      <c r="A16" s="21" t="s">
        <v>58</v>
      </c>
      <c r="B16" s="22">
        <v>30</v>
      </c>
      <c r="C16" s="37">
        <v>112.73</v>
      </c>
      <c r="D16" s="19">
        <f t="shared" ref="D16:D19" si="1">C16*B16/1000</f>
        <v>3.3818999999999999</v>
      </c>
    </row>
    <row r="17" spans="1:4" x14ac:dyDescent="0.25">
      <c r="A17" s="21" t="s">
        <v>38</v>
      </c>
      <c r="B17" s="22">
        <v>150</v>
      </c>
      <c r="C17" s="6"/>
      <c r="D17" s="19">
        <f t="shared" si="1"/>
        <v>0</v>
      </c>
    </row>
    <row r="18" spans="1:4" x14ac:dyDescent="0.25">
      <c r="A18" s="21" t="s">
        <v>29</v>
      </c>
      <c r="B18" s="22">
        <v>15</v>
      </c>
      <c r="C18" s="27">
        <v>39.78</v>
      </c>
      <c r="D18" s="19">
        <f t="shared" si="1"/>
        <v>0.59670000000000001</v>
      </c>
    </row>
    <row r="19" spans="1:4" x14ac:dyDescent="0.25">
      <c r="A19" s="26" t="s">
        <v>75</v>
      </c>
      <c r="B19" s="27">
        <v>8</v>
      </c>
      <c r="C19" s="27">
        <v>139.9</v>
      </c>
      <c r="D19" s="19">
        <f t="shared" si="1"/>
        <v>1.1192</v>
      </c>
    </row>
    <row r="20" spans="1:4" x14ac:dyDescent="0.25">
      <c r="A20" s="21" t="s">
        <v>42</v>
      </c>
      <c r="B20" s="22"/>
      <c r="C20" s="22"/>
      <c r="D20" s="19">
        <v>1.34</v>
      </c>
    </row>
    <row r="21" spans="1:4" x14ac:dyDescent="0.25">
      <c r="A21" s="21" t="s">
        <v>108</v>
      </c>
      <c r="B21" s="22">
        <v>30</v>
      </c>
      <c r="C21" s="22">
        <v>241.4</v>
      </c>
      <c r="D21" s="15">
        <f>C21*B21/1000</f>
        <v>7.242</v>
      </c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86</v>
      </c>
      <c r="B1" s="35">
        <f>D3+D9+D12+D13+D14+D15</f>
        <v>79.568679000000003</v>
      </c>
      <c r="C1" s="6"/>
      <c r="D1" s="6"/>
    </row>
    <row r="2" spans="1:6" x14ac:dyDescent="0.25">
      <c r="A2" s="6"/>
      <c r="B2" s="34" t="s">
        <v>24</v>
      </c>
      <c r="C2" s="34" t="s">
        <v>25</v>
      </c>
      <c r="D2" s="34" t="s">
        <v>26</v>
      </c>
    </row>
    <row r="3" spans="1:6" s="6" customFormat="1" ht="45" customHeight="1" x14ac:dyDescent="0.25">
      <c r="A3" s="24" t="s">
        <v>46</v>
      </c>
      <c r="B3" s="15">
        <v>70</v>
      </c>
      <c r="C3" s="15"/>
      <c r="D3" s="16">
        <f>D4+D5+D6+D7+D8</f>
        <v>44.928886999999996</v>
      </c>
    </row>
    <row r="4" spans="1:6" s="6" customFormat="1" x14ac:dyDescent="0.25">
      <c r="A4" s="21" t="s">
        <v>47</v>
      </c>
      <c r="B4" s="25">
        <v>151</v>
      </c>
      <c r="C4" s="22">
        <v>270</v>
      </c>
      <c r="D4" s="19">
        <f t="shared" ref="D4:D8" si="0">C4*B4/1000</f>
        <v>40.770000000000003</v>
      </c>
    </row>
    <row r="5" spans="1:6" s="6" customFormat="1" x14ac:dyDescent="0.25">
      <c r="A5" s="21" t="s">
        <v>22</v>
      </c>
      <c r="B5" s="25">
        <v>6.5</v>
      </c>
      <c r="C5" s="22">
        <v>480</v>
      </c>
      <c r="D5" s="19">
        <f t="shared" si="0"/>
        <v>3.12</v>
      </c>
    </row>
    <row r="6" spans="1:6" s="6" customFormat="1" ht="17.25" customHeight="1" x14ac:dyDescent="0.25">
      <c r="A6" s="21" t="s">
        <v>35</v>
      </c>
      <c r="B6" s="25">
        <v>17</v>
      </c>
      <c r="C6" s="22">
        <v>29.9</v>
      </c>
      <c r="D6" s="19">
        <f t="shared" si="0"/>
        <v>0.50829999999999997</v>
      </c>
    </row>
    <row r="7" spans="1:6" s="6" customFormat="1" x14ac:dyDescent="0.25">
      <c r="A7" s="21" t="s">
        <v>48</v>
      </c>
      <c r="B7" s="25">
        <v>11</v>
      </c>
      <c r="C7" s="22">
        <v>41.259</v>
      </c>
      <c r="D7" s="19">
        <f t="shared" si="0"/>
        <v>0.453849</v>
      </c>
    </row>
    <row r="8" spans="1:6" s="6" customFormat="1" x14ac:dyDescent="0.25">
      <c r="A8" s="26" t="s">
        <v>45</v>
      </c>
      <c r="B8" s="27">
        <v>3.7</v>
      </c>
      <c r="C8" s="27">
        <v>20.74</v>
      </c>
      <c r="D8" s="20">
        <f t="shared" si="0"/>
        <v>7.6738000000000001E-2</v>
      </c>
      <c r="E8" s="25"/>
      <c r="F8" s="25"/>
    </row>
    <row r="9" spans="1:6" s="6" customFormat="1" x14ac:dyDescent="0.25">
      <c r="A9" s="15" t="s">
        <v>69</v>
      </c>
      <c r="B9" s="15">
        <v>150</v>
      </c>
      <c r="C9" s="15"/>
      <c r="D9" s="16">
        <f>SUM(D10:D11)</f>
        <v>4.7797920000000005</v>
      </c>
      <c r="E9" s="25"/>
      <c r="F9" s="25"/>
    </row>
    <row r="10" spans="1:6" s="6" customFormat="1" x14ac:dyDescent="0.25">
      <c r="A10" s="21" t="s">
        <v>70</v>
      </c>
      <c r="B10" s="22">
        <v>51</v>
      </c>
      <c r="C10" s="22">
        <v>30.192</v>
      </c>
      <c r="D10" s="19">
        <f>C10*B10/1000</f>
        <v>1.5397919999999998</v>
      </c>
      <c r="E10" s="22"/>
      <c r="F10" s="17"/>
    </row>
    <row r="11" spans="1:6" x14ac:dyDescent="0.25">
      <c r="A11" s="26" t="s">
        <v>44</v>
      </c>
      <c r="B11" s="22">
        <v>6.75</v>
      </c>
      <c r="C11" s="22">
        <v>480</v>
      </c>
      <c r="D11" s="19">
        <f t="shared" ref="D11" si="1">C11*B11/1000</f>
        <v>3.24</v>
      </c>
      <c r="E11" s="11"/>
      <c r="F11" s="17"/>
    </row>
    <row r="12" spans="1:6" s="6" customFormat="1" x14ac:dyDescent="0.25">
      <c r="A12" s="15" t="s">
        <v>74</v>
      </c>
      <c r="B12" s="15">
        <v>20</v>
      </c>
      <c r="C12" s="15">
        <v>498</v>
      </c>
      <c r="D12" s="16">
        <f>B12*C12/1000</f>
        <v>9.9600000000000009</v>
      </c>
      <c r="E12" s="22"/>
      <c r="F12" s="17"/>
    </row>
    <row r="13" spans="1:6" x14ac:dyDescent="0.25">
      <c r="A13" s="15" t="s">
        <v>42</v>
      </c>
      <c r="B13" s="15"/>
      <c r="C13" s="47"/>
      <c r="D13" s="16">
        <v>1.28</v>
      </c>
      <c r="E13" s="22"/>
      <c r="F13" s="17"/>
    </row>
    <row r="14" spans="1:6" x14ac:dyDescent="0.25">
      <c r="A14" s="15" t="s">
        <v>82</v>
      </c>
      <c r="B14" s="15"/>
      <c r="C14" s="47"/>
      <c r="D14" s="16">
        <v>1.34</v>
      </c>
      <c r="E14" s="22"/>
      <c r="F14" s="17"/>
    </row>
    <row r="15" spans="1:6" x14ac:dyDescent="0.25">
      <c r="A15" s="15" t="s">
        <v>27</v>
      </c>
      <c r="B15" s="15">
        <v>200</v>
      </c>
      <c r="C15" s="47">
        <v>86.4</v>
      </c>
      <c r="D15" s="15">
        <f>C15*B15/1000</f>
        <v>17.28</v>
      </c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3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86</v>
      </c>
      <c r="B1" s="35">
        <f>D4+D10+D11+D16</f>
        <v>31.264032499999999</v>
      </c>
      <c r="C1" s="6"/>
      <c r="D1" s="6"/>
    </row>
    <row r="2" spans="1:4" x14ac:dyDescent="0.25">
      <c r="A2" s="6"/>
      <c r="B2" s="34" t="s">
        <v>24</v>
      </c>
      <c r="C2" s="34" t="s">
        <v>25</v>
      </c>
      <c r="D2" s="34" t="s">
        <v>26</v>
      </c>
    </row>
    <row r="3" spans="1:4" s="6" customFormat="1" ht="45" customHeight="1" x14ac:dyDescent="0.25">
      <c r="A3"/>
      <c r="B3" s="51" t="s">
        <v>24</v>
      </c>
      <c r="C3" s="51" t="s">
        <v>25</v>
      </c>
      <c r="D3" s="51" t="s">
        <v>26</v>
      </c>
    </row>
    <row r="4" spans="1:4" s="6" customFormat="1" x14ac:dyDescent="0.25">
      <c r="A4" s="15" t="s">
        <v>90</v>
      </c>
      <c r="B4" s="15">
        <v>200</v>
      </c>
      <c r="C4" s="15"/>
      <c r="D4" s="16">
        <f>D5+D6+D8+D9</f>
        <v>11.273</v>
      </c>
    </row>
    <row r="5" spans="1:4" s="6" customFormat="1" x14ac:dyDescent="0.25">
      <c r="A5" s="21" t="s">
        <v>81</v>
      </c>
      <c r="B5" s="22">
        <v>30</v>
      </c>
      <c r="C5" s="22">
        <v>39</v>
      </c>
      <c r="D5" s="52">
        <f t="shared" ref="D5:D9" si="0">B5*C5/1000</f>
        <v>1.17</v>
      </c>
    </row>
    <row r="6" spans="1:4" s="6" customFormat="1" ht="17.25" customHeight="1" x14ac:dyDescent="0.25">
      <c r="A6" s="21" t="s">
        <v>73</v>
      </c>
      <c r="B6" s="22">
        <v>106.7</v>
      </c>
      <c r="C6" s="17">
        <v>70</v>
      </c>
      <c r="D6" s="52">
        <f t="shared" si="0"/>
        <v>7.4690000000000003</v>
      </c>
    </row>
    <row r="7" spans="1:4" s="6" customFormat="1" x14ac:dyDescent="0.25">
      <c r="A7" s="21" t="s">
        <v>38</v>
      </c>
      <c r="B7" s="22">
        <v>69.3</v>
      </c>
      <c r="C7" s="17"/>
      <c r="D7" s="52">
        <f t="shared" si="0"/>
        <v>0</v>
      </c>
    </row>
    <row r="8" spans="1:4" s="6" customFormat="1" x14ac:dyDescent="0.25">
      <c r="A8" s="21" t="s">
        <v>29</v>
      </c>
      <c r="B8" s="11">
        <v>5</v>
      </c>
      <c r="C8" s="11">
        <v>46.8</v>
      </c>
      <c r="D8" s="52">
        <f t="shared" si="0"/>
        <v>0.23400000000000001</v>
      </c>
    </row>
    <row r="9" spans="1:4" s="6" customFormat="1" x14ac:dyDescent="0.25">
      <c r="A9" s="14" t="s">
        <v>44</v>
      </c>
      <c r="B9" s="48">
        <v>5</v>
      </c>
      <c r="C9" s="48">
        <v>480</v>
      </c>
      <c r="D9" s="52">
        <f t="shared" si="0"/>
        <v>2.4</v>
      </c>
    </row>
    <row r="10" spans="1:4" s="6" customFormat="1" x14ac:dyDescent="0.25">
      <c r="A10" s="15" t="s">
        <v>42</v>
      </c>
      <c r="B10" s="15"/>
      <c r="C10" s="47"/>
      <c r="D10" s="16">
        <v>1.28</v>
      </c>
    </row>
    <row r="11" spans="1:4" ht="13.5" customHeight="1" x14ac:dyDescent="0.25">
      <c r="A11" s="15" t="s">
        <v>49</v>
      </c>
      <c r="B11" s="15">
        <v>200</v>
      </c>
      <c r="C11" s="15"/>
      <c r="D11" s="16">
        <f>D12+D13+D14</f>
        <v>3.7310325000000004</v>
      </c>
    </row>
    <row r="12" spans="1:4" s="6" customFormat="1" x14ac:dyDescent="0.25">
      <c r="A12" s="21" t="s">
        <v>50</v>
      </c>
      <c r="B12" s="22">
        <v>30.5</v>
      </c>
      <c r="C12" s="22">
        <v>102.765</v>
      </c>
      <c r="D12" s="19">
        <f t="shared" ref="D12:D13" si="1">C12*B12/1000</f>
        <v>3.1343325000000002</v>
      </c>
    </row>
    <row r="13" spans="1:4" x14ac:dyDescent="0.25">
      <c r="A13" s="21" t="s">
        <v>29</v>
      </c>
      <c r="B13" s="22">
        <v>15</v>
      </c>
      <c r="C13" s="22">
        <v>39.78</v>
      </c>
      <c r="D13" s="19">
        <f t="shared" si="1"/>
        <v>0.59670000000000001</v>
      </c>
    </row>
    <row r="14" spans="1:4" x14ac:dyDescent="0.25">
      <c r="A14" s="26" t="s">
        <v>38</v>
      </c>
      <c r="B14" s="27">
        <v>190</v>
      </c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 t="s">
        <v>112</v>
      </c>
      <c r="B16" s="15">
        <v>200</v>
      </c>
      <c r="C16" s="15">
        <v>74.900000000000006</v>
      </c>
      <c r="D16" s="15">
        <f>C16*B16/1000</f>
        <v>14.980000000000002</v>
      </c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569.26755509999998</v>
      </c>
      <c r="B1">
        <f>A1/12</f>
        <v>47.438962924999998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 t="s">
        <v>86</v>
      </c>
      <c r="B1" s="35">
        <f>D3+D5+D9+D10+D11+D12</f>
        <v>51.689026000000005</v>
      </c>
      <c r="C1" s="6"/>
      <c r="D1" s="6"/>
      <c r="E1" s="6"/>
    </row>
    <row r="2" spans="1:6" x14ac:dyDescent="0.25">
      <c r="A2" s="6"/>
      <c r="B2" s="15" t="s">
        <v>24</v>
      </c>
      <c r="C2" s="15" t="s">
        <v>25</v>
      </c>
      <c r="D2" s="15" t="s">
        <v>26</v>
      </c>
      <c r="E2" s="6"/>
    </row>
    <row r="3" spans="1:6" s="6" customFormat="1" ht="45" customHeight="1" x14ac:dyDescent="0.25">
      <c r="A3" s="15" t="s">
        <v>68</v>
      </c>
      <c r="B3" s="7">
        <v>60</v>
      </c>
      <c r="C3" s="47"/>
      <c r="D3" s="16">
        <f>D4</f>
        <v>18.72</v>
      </c>
      <c r="F3" s="23"/>
    </row>
    <row r="4" spans="1:6" s="6" customFormat="1" x14ac:dyDescent="0.25">
      <c r="A4" s="22" t="s">
        <v>68</v>
      </c>
      <c r="B4" s="25">
        <v>60</v>
      </c>
      <c r="C4" s="22">
        <v>312</v>
      </c>
      <c r="D4" s="16">
        <f>C4*B4/1000</f>
        <v>18.72</v>
      </c>
      <c r="F4" s="23"/>
    </row>
    <row r="5" spans="1:6" s="6" customFormat="1" x14ac:dyDescent="0.25">
      <c r="A5" s="15" t="s">
        <v>55</v>
      </c>
      <c r="B5" s="15">
        <v>150</v>
      </c>
      <c r="C5" s="47"/>
      <c r="D5" s="16">
        <f>D6+D8</f>
        <v>7.0690259999999991</v>
      </c>
      <c r="F5" s="23"/>
    </row>
    <row r="6" spans="1:6" s="6" customFormat="1" ht="32.25" customHeight="1" x14ac:dyDescent="0.25">
      <c r="A6" s="13" t="s">
        <v>56</v>
      </c>
      <c r="B6" s="22">
        <v>69</v>
      </c>
      <c r="C6" s="22">
        <v>53.753999999999998</v>
      </c>
      <c r="D6" s="16">
        <f>C6*B6/1000</f>
        <v>3.7090259999999997</v>
      </c>
      <c r="F6" s="23"/>
    </row>
    <row r="7" spans="1:6" s="6" customFormat="1" x14ac:dyDescent="0.25">
      <c r="A7" s="13" t="s">
        <v>38</v>
      </c>
      <c r="B7" s="22"/>
      <c r="C7" s="22"/>
      <c r="D7" s="16">
        <f t="shared" ref="D7" si="0">C7*B7/1000</f>
        <v>0</v>
      </c>
      <c r="F7" s="23"/>
    </row>
    <row r="8" spans="1:6" s="6" customFormat="1" x14ac:dyDescent="0.25">
      <c r="A8" s="14" t="s">
        <v>44</v>
      </c>
      <c r="B8" s="27">
        <v>7</v>
      </c>
      <c r="C8" s="27">
        <v>480</v>
      </c>
      <c r="D8" s="16">
        <f>C8*B8/1000</f>
        <v>3.36</v>
      </c>
      <c r="F8" s="23"/>
    </row>
    <row r="9" spans="1:6" s="6" customFormat="1" x14ac:dyDescent="0.25">
      <c r="A9" s="15" t="s">
        <v>27</v>
      </c>
      <c r="B9" s="15">
        <v>200</v>
      </c>
      <c r="C9" s="47">
        <v>86.4</v>
      </c>
      <c r="D9" s="15">
        <f>C9*B9/1000</f>
        <v>17.28</v>
      </c>
      <c r="F9" s="23"/>
    </row>
    <row r="10" spans="1:6" s="6" customFormat="1" x14ac:dyDescent="0.25">
      <c r="A10" s="15" t="s">
        <v>42</v>
      </c>
      <c r="B10" s="15">
        <v>40</v>
      </c>
      <c r="C10" s="47"/>
      <c r="D10" s="16">
        <v>1.28</v>
      </c>
      <c r="F10" s="23"/>
    </row>
    <row r="11" spans="1:6" x14ac:dyDescent="0.25">
      <c r="A11" s="15" t="s">
        <v>82</v>
      </c>
      <c r="B11" s="15">
        <v>40</v>
      </c>
      <c r="C11" s="47"/>
      <c r="D11" s="16">
        <v>1.34</v>
      </c>
      <c r="E11" s="6"/>
      <c r="F11" s="9"/>
    </row>
    <row r="12" spans="1:6" ht="13.5" customHeight="1" x14ac:dyDescent="0.25">
      <c r="A12" s="21" t="s">
        <v>116</v>
      </c>
      <c r="B12" s="9">
        <v>40</v>
      </c>
      <c r="C12">
        <v>6</v>
      </c>
      <c r="D12">
        <v>6</v>
      </c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K19" sqref="K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86</v>
      </c>
      <c r="B1" s="35">
        <f>D4+D12+D16+D17+D18+D22</f>
        <v>33.425082000000003</v>
      </c>
      <c r="C1" s="6"/>
      <c r="D1" s="6"/>
    </row>
    <row r="2" spans="1:5" x14ac:dyDescent="0.25">
      <c r="B2" s="6" t="s">
        <v>78</v>
      </c>
      <c r="C2" s="6">
        <v>0.2</v>
      </c>
      <c r="D2" s="6"/>
    </row>
    <row r="3" spans="1:5" x14ac:dyDescent="0.25">
      <c r="B3" s="34" t="s">
        <v>24</v>
      </c>
      <c r="C3" s="34" t="s">
        <v>25</v>
      </c>
      <c r="D3" s="34" t="s">
        <v>26</v>
      </c>
    </row>
    <row r="4" spans="1:5" s="6" customFormat="1" ht="25.5" customHeight="1" x14ac:dyDescent="0.25">
      <c r="A4" s="10" t="s">
        <v>40</v>
      </c>
      <c r="B4" s="10">
        <v>70</v>
      </c>
      <c r="C4" s="10"/>
      <c r="D4" s="50">
        <f>D5+D6+D7+D8+D11</f>
        <v>19.465990000000001</v>
      </c>
      <c r="E4" s="23"/>
    </row>
    <row r="5" spans="1:5" s="6" customFormat="1" x14ac:dyDescent="0.25">
      <c r="A5" s="21" t="s">
        <v>41</v>
      </c>
      <c r="B5" s="11">
        <v>61</v>
      </c>
      <c r="C5" s="11">
        <v>270</v>
      </c>
      <c r="D5" s="16">
        <f t="shared" ref="D5:D11" si="0">C5*B5/1000</f>
        <v>16.47</v>
      </c>
      <c r="E5" s="23"/>
    </row>
    <row r="6" spans="1:5" s="6" customFormat="1" x14ac:dyDescent="0.25">
      <c r="A6" s="13" t="s">
        <v>60</v>
      </c>
      <c r="B6" s="11">
        <v>6</v>
      </c>
      <c r="C6" s="11">
        <v>57.24</v>
      </c>
      <c r="D6" s="16">
        <f t="shared" si="0"/>
        <v>0.34344000000000002</v>
      </c>
      <c r="E6" s="23"/>
    </row>
    <row r="7" spans="1:5" s="6" customFormat="1" ht="17.25" customHeight="1" x14ac:dyDescent="0.25">
      <c r="A7" s="13" t="s">
        <v>43</v>
      </c>
      <c r="B7" s="11">
        <v>7</v>
      </c>
      <c r="C7" s="11"/>
      <c r="D7" s="16">
        <f t="shared" si="0"/>
        <v>0</v>
      </c>
      <c r="E7" s="23"/>
    </row>
    <row r="8" spans="1:5" s="6" customFormat="1" x14ac:dyDescent="0.25">
      <c r="A8" s="13" t="s">
        <v>44</v>
      </c>
      <c r="B8" s="11">
        <v>4</v>
      </c>
      <c r="C8" s="11">
        <v>480</v>
      </c>
      <c r="D8" s="16">
        <f t="shared" si="0"/>
        <v>1.92</v>
      </c>
      <c r="E8" s="23"/>
    </row>
    <row r="9" spans="1:5" s="6" customFormat="1" x14ac:dyDescent="0.25">
      <c r="A9" s="13" t="s">
        <v>45</v>
      </c>
      <c r="B9" s="11">
        <v>5</v>
      </c>
      <c r="C9" s="11">
        <v>29.28</v>
      </c>
      <c r="D9" s="16">
        <f t="shared" si="0"/>
        <v>0.1464</v>
      </c>
      <c r="E9" s="23"/>
    </row>
    <row r="10" spans="1:5" s="6" customFormat="1" x14ac:dyDescent="0.25">
      <c r="A10" s="13" t="s">
        <v>22</v>
      </c>
      <c r="B10" s="11">
        <v>6</v>
      </c>
      <c r="C10" s="11">
        <v>480</v>
      </c>
      <c r="D10" s="16">
        <f t="shared" si="0"/>
        <v>2.88</v>
      </c>
      <c r="E10" s="23"/>
    </row>
    <row r="11" spans="1:5" s="6" customFormat="1" x14ac:dyDescent="0.25">
      <c r="A11" s="14" t="s">
        <v>35</v>
      </c>
      <c r="B11" s="48">
        <v>24.5</v>
      </c>
      <c r="C11" s="48">
        <v>29.9</v>
      </c>
      <c r="D11" s="16">
        <f t="shared" si="0"/>
        <v>0.73254999999999992</v>
      </c>
      <c r="E11" s="23"/>
    </row>
    <row r="12" spans="1:5" x14ac:dyDescent="0.25">
      <c r="A12" s="15" t="s">
        <v>49</v>
      </c>
      <c r="B12" s="15">
        <v>200</v>
      </c>
      <c r="C12" s="15"/>
      <c r="D12" s="16">
        <f>D13+D14+D15</f>
        <v>3.7310325000000004</v>
      </c>
      <c r="E12" s="9"/>
    </row>
    <row r="13" spans="1:5" x14ac:dyDescent="0.25">
      <c r="A13" s="21" t="s">
        <v>50</v>
      </c>
      <c r="B13" s="22">
        <v>30.5</v>
      </c>
      <c r="C13" s="22">
        <v>102.765</v>
      </c>
      <c r="D13" s="19">
        <f t="shared" ref="D13:D14" si="1">C13*B13/1000</f>
        <v>3.1343325000000002</v>
      </c>
      <c r="E13" s="9"/>
    </row>
    <row r="14" spans="1:5" x14ac:dyDescent="0.25">
      <c r="A14" s="21" t="s">
        <v>29</v>
      </c>
      <c r="B14" s="22">
        <v>15</v>
      </c>
      <c r="C14" s="22">
        <v>39.78</v>
      </c>
      <c r="D14" s="19">
        <f t="shared" si="1"/>
        <v>0.59670000000000001</v>
      </c>
      <c r="E14" s="9"/>
    </row>
    <row r="15" spans="1:5" ht="13.5" customHeight="1" x14ac:dyDescent="0.25">
      <c r="A15" s="26" t="s">
        <v>38</v>
      </c>
      <c r="B15" s="27">
        <v>190</v>
      </c>
      <c r="C15" s="27"/>
      <c r="D15" s="20"/>
      <c r="E15" s="9"/>
    </row>
    <row r="16" spans="1:5" s="6" customFormat="1" x14ac:dyDescent="0.25">
      <c r="A16" s="15" t="s">
        <v>42</v>
      </c>
      <c r="B16" s="15"/>
      <c r="C16" s="47"/>
      <c r="D16" s="16">
        <v>1.28</v>
      </c>
      <c r="E16" s="23"/>
    </row>
    <row r="17" spans="1:5" x14ac:dyDescent="0.25">
      <c r="A17" s="15" t="s">
        <v>82</v>
      </c>
      <c r="B17" s="15"/>
      <c r="C17" s="47"/>
      <c r="D17" s="16">
        <v>1.34</v>
      </c>
      <c r="E17" s="9"/>
    </row>
    <row r="18" spans="1:5" x14ac:dyDescent="0.25">
      <c r="A18" s="15" t="s">
        <v>94</v>
      </c>
      <c r="B18" s="15">
        <v>100</v>
      </c>
      <c r="C18" s="16"/>
      <c r="D18" s="16">
        <f>D19+D20+D21</f>
        <v>5.54</v>
      </c>
      <c r="E18" s="9"/>
    </row>
    <row r="19" spans="1:5" x14ac:dyDescent="0.25">
      <c r="A19" s="21" t="s">
        <v>32</v>
      </c>
      <c r="B19" s="22">
        <v>113</v>
      </c>
      <c r="C19" s="17">
        <v>20</v>
      </c>
      <c r="D19" s="19">
        <f>C19*B19/1000</f>
        <v>2.2599999999999998</v>
      </c>
      <c r="E19" s="9"/>
    </row>
    <row r="20" spans="1:5" x14ac:dyDescent="0.25">
      <c r="A20" s="21" t="s">
        <v>95</v>
      </c>
      <c r="B20" s="22">
        <v>16</v>
      </c>
      <c r="C20" s="22">
        <v>70</v>
      </c>
      <c r="D20" s="19">
        <f t="shared" ref="D20:D21" si="2">C20*B20/1000</f>
        <v>1.1200000000000001</v>
      </c>
      <c r="E20" s="9"/>
    </row>
    <row r="21" spans="1:5" x14ac:dyDescent="0.25">
      <c r="A21" s="21" t="s">
        <v>44</v>
      </c>
      <c r="B21" s="22">
        <v>4.5</v>
      </c>
      <c r="C21" s="22">
        <v>480</v>
      </c>
      <c r="D21" s="19">
        <f t="shared" si="2"/>
        <v>2.16</v>
      </c>
      <c r="E21" s="9"/>
    </row>
    <row r="22" spans="1:5" x14ac:dyDescent="0.25">
      <c r="A22" s="15" t="s">
        <v>119</v>
      </c>
      <c r="B22" s="60">
        <v>50</v>
      </c>
      <c r="C22" s="60"/>
      <c r="D22" s="61">
        <f>SUM(D23:D30)</f>
        <v>2.0680594999999999</v>
      </c>
    </row>
    <row r="23" spans="1:5" x14ac:dyDescent="0.25">
      <c r="A23" s="21" t="s">
        <v>119</v>
      </c>
      <c r="B23" s="22">
        <v>65.650000000000006</v>
      </c>
      <c r="C23">
        <v>19.899999999999999</v>
      </c>
      <c r="D23" s="19">
        <f>C23*B23/1000</f>
        <v>1.306435</v>
      </c>
    </row>
    <row r="24" spans="1:5" x14ac:dyDescent="0.25">
      <c r="A24" s="21" t="s">
        <v>51</v>
      </c>
      <c r="B24" s="22">
        <v>2.25</v>
      </c>
      <c r="C24" s="22">
        <v>84.558000000000007</v>
      </c>
      <c r="D24" s="19">
        <f t="shared" ref="D24:D30" si="3">C24*B24/1000</f>
        <v>0.19025550000000002</v>
      </c>
    </row>
    <row r="25" spans="1:5" x14ac:dyDescent="0.25">
      <c r="A25" s="21" t="s">
        <v>33</v>
      </c>
      <c r="B25" s="22">
        <v>2.5</v>
      </c>
      <c r="C25" s="22">
        <v>37.9</v>
      </c>
      <c r="D25" s="19">
        <f t="shared" si="3"/>
        <v>9.4750000000000001E-2</v>
      </c>
    </row>
    <row r="26" spans="1:5" x14ac:dyDescent="0.25">
      <c r="A26" s="21" t="s">
        <v>34</v>
      </c>
      <c r="B26" s="22">
        <v>1.35</v>
      </c>
      <c r="C26" s="22">
        <v>11.76</v>
      </c>
      <c r="D26" s="19">
        <f t="shared" si="3"/>
        <v>1.5876000000000001E-2</v>
      </c>
    </row>
    <row r="27" spans="1:5" x14ac:dyDescent="0.25">
      <c r="A27" s="21" t="s">
        <v>35</v>
      </c>
      <c r="B27" s="22">
        <v>3.55</v>
      </c>
      <c r="C27" s="22">
        <v>29.9</v>
      </c>
      <c r="D27" s="19">
        <f t="shared" si="3"/>
        <v>0.10614499999999999</v>
      </c>
    </row>
    <row r="28" spans="1:5" x14ac:dyDescent="0.25">
      <c r="A28" s="21" t="s">
        <v>120</v>
      </c>
      <c r="B28" s="22">
        <v>4</v>
      </c>
      <c r="C28" s="22">
        <v>70</v>
      </c>
      <c r="D28" s="19">
        <f t="shared" si="3"/>
        <v>0.28000000000000003</v>
      </c>
    </row>
    <row r="29" spans="1:5" x14ac:dyDescent="0.25">
      <c r="A29" s="21" t="s">
        <v>45</v>
      </c>
      <c r="B29" s="22">
        <v>0.6</v>
      </c>
      <c r="C29" s="22">
        <v>24.88</v>
      </c>
      <c r="D29" s="19">
        <f t="shared" si="3"/>
        <v>1.4927999999999999E-2</v>
      </c>
      <c r="E29" s="9"/>
    </row>
    <row r="30" spans="1:5" x14ac:dyDescent="0.25">
      <c r="A30" s="21" t="s">
        <v>29</v>
      </c>
      <c r="B30" s="22">
        <v>1.5</v>
      </c>
      <c r="C30" s="22">
        <v>39.78</v>
      </c>
      <c r="D30" s="19">
        <f t="shared" si="3"/>
        <v>5.9670000000000001E-2</v>
      </c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86</v>
      </c>
      <c r="B1" s="35">
        <f>D3+D16+D20+D21+D22</f>
        <v>71.616542999999993</v>
      </c>
      <c r="C1" s="6"/>
      <c r="D1" s="6"/>
    </row>
    <row r="2" spans="1:5" x14ac:dyDescent="0.25">
      <c r="A2" s="6"/>
      <c r="B2" s="34" t="s">
        <v>24</v>
      </c>
      <c r="C2" s="34" t="s">
        <v>25</v>
      </c>
      <c r="D2" s="34" t="s">
        <v>26</v>
      </c>
    </row>
    <row r="3" spans="1:5" s="6" customFormat="1" ht="45" customHeight="1" x14ac:dyDescent="0.25">
      <c r="A3" s="15" t="s">
        <v>110</v>
      </c>
      <c r="B3" s="15">
        <v>250</v>
      </c>
      <c r="C3" s="15"/>
      <c r="D3" s="16">
        <f>SUM(D4:D14)</f>
        <v>18.967143</v>
      </c>
      <c r="E3" s="23"/>
    </row>
    <row r="4" spans="1:5" s="6" customFormat="1" x14ac:dyDescent="0.25">
      <c r="A4" s="21" t="s">
        <v>30</v>
      </c>
      <c r="B4" s="22">
        <v>50</v>
      </c>
      <c r="C4" s="22">
        <v>35.9</v>
      </c>
      <c r="D4" s="16">
        <f>C4*B4/1000</f>
        <v>1.7949999999999999</v>
      </c>
      <c r="E4" s="23"/>
    </row>
    <row r="5" spans="1:5" s="6" customFormat="1" x14ac:dyDescent="0.25">
      <c r="A5" s="21" t="s">
        <v>31</v>
      </c>
      <c r="B5" s="22">
        <v>25</v>
      </c>
      <c r="C5" s="22">
        <v>19.899999999999999</v>
      </c>
      <c r="D5" s="16">
        <f t="shared" ref="D5:D14" si="0">C5*B5/1000</f>
        <v>0.49749999999999994</v>
      </c>
      <c r="E5" s="23"/>
    </row>
    <row r="6" spans="1:5" s="6" customFormat="1" ht="30" customHeight="1" x14ac:dyDescent="0.25">
      <c r="A6" s="21" t="s">
        <v>32</v>
      </c>
      <c r="B6" s="22">
        <v>28.1</v>
      </c>
      <c r="C6" s="22">
        <v>20</v>
      </c>
      <c r="D6" s="16">
        <f t="shared" si="0"/>
        <v>0.56200000000000006</v>
      </c>
      <c r="E6" s="23"/>
    </row>
    <row r="7" spans="1:5" s="6" customFormat="1" x14ac:dyDescent="0.25">
      <c r="A7" s="21" t="s">
        <v>33</v>
      </c>
      <c r="B7" s="22">
        <v>13.1</v>
      </c>
      <c r="C7" s="22">
        <v>37.9</v>
      </c>
      <c r="D7" s="16">
        <f t="shared" si="0"/>
        <v>0.49648999999999993</v>
      </c>
      <c r="E7" s="23"/>
    </row>
    <row r="8" spans="1:5" s="6" customFormat="1" x14ac:dyDescent="0.25">
      <c r="A8" s="21" t="s">
        <v>34</v>
      </c>
      <c r="B8" s="22">
        <v>2.5</v>
      </c>
      <c r="C8" s="22">
        <v>11.76</v>
      </c>
      <c r="D8" s="16">
        <f t="shared" si="0"/>
        <v>2.9399999999999999E-2</v>
      </c>
      <c r="E8" s="23"/>
    </row>
    <row r="9" spans="1:5" s="6" customFormat="1" x14ac:dyDescent="0.25">
      <c r="A9" s="21" t="s">
        <v>35</v>
      </c>
      <c r="B9" s="22">
        <v>6.25</v>
      </c>
      <c r="C9" s="22">
        <v>29.9</v>
      </c>
      <c r="D9" s="16">
        <f t="shared" si="0"/>
        <v>0.18687500000000001</v>
      </c>
      <c r="E9" s="23"/>
    </row>
    <row r="10" spans="1:5" s="6" customFormat="1" x14ac:dyDescent="0.25">
      <c r="A10" s="21" t="s">
        <v>28</v>
      </c>
      <c r="B10" s="22">
        <v>3</v>
      </c>
      <c r="C10" s="22">
        <v>84.558000000000007</v>
      </c>
      <c r="D10" s="16">
        <f t="shared" si="0"/>
        <v>0.25367400000000001</v>
      </c>
      <c r="E10" s="23"/>
    </row>
    <row r="11" spans="1:5" x14ac:dyDescent="0.25">
      <c r="A11" s="21" t="s">
        <v>36</v>
      </c>
      <c r="B11" s="22">
        <v>0.25</v>
      </c>
      <c r="C11" s="22">
        <v>35.015999999999998</v>
      </c>
      <c r="D11" s="16">
        <f t="shared" si="0"/>
        <v>8.7539999999999996E-3</v>
      </c>
      <c r="E11" s="9"/>
    </row>
    <row r="12" spans="1:5" ht="13.5" customHeight="1" x14ac:dyDescent="0.25">
      <c r="A12" s="21" t="s">
        <v>39</v>
      </c>
      <c r="B12" s="22">
        <v>10</v>
      </c>
      <c r="C12" s="22">
        <v>153.80000000000001</v>
      </c>
      <c r="D12" s="16">
        <f t="shared" si="0"/>
        <v>1.538</v>
      </c>
      <c r="E12" s="9"/>
    </row>
    <row r="13" spans="1:5" s="6" customFormat="1" x14ac:dyDescent="0.25">
      <c r="A13" s="21" t="s">
        <v>29</v>
      </c>
      <c r="B13" s="22">
        <v>2.5</v>
      </c>
      <c r="C13" s="22">
        <v>39.78</v>
      </c>
      <c r="D13" s="16">
        <f t="shared" si="0"/>
        <v>9.9449999999999997E-2</v>
      </c>
      <c r="E13" s="23"/>
    </row>
    <row r="14" spans="1:5" x14ac:dyDescent="0.25">
      <c r="A14" s="21" t="s">
        <v>89</v>
      </c>
      <c r="B14" s="22">
        <v>50</v>
      </c>
      <c r="C14" s="22">
        <v>270</v>
      </c>
      <c r="D14" s="20">
        <f t="shared" si="0"/>
        <v>13.5</v>
      </c>
      <c r="E14" s="9"/>
    </row>
    <row r="15" spans="1:5" x14ac:dyDescent="0.25">
      <c r="A15" s="26" t="s">
        <v>38</v>
      </c>
      <c r="B15" s="27">
        <v>187.5</v>
      </c>
      <c r="C15" s="27"/>
      <c r="D15" s="36"/>
      <c r="E15" s="9"/>
    </row>
    <row r="16" spans="1:5" x14ac:dyDescent="0.25">
      <c r="A16" s="15" t="s">
        <v>71</v>
      </c>
      <c r="B16" s="15">
        <v>200</v>
      </c>
      <c r="C16" s="15"/>
      <c r="D16" s="16">
        <f>SUM(D17:D19)</f>
        <v>4.0494000000000003</v>
      </c>
      <c r="E16" s="9"/>
    </row>
    <row r="17" spans="1:5" x14ac:dyDescent="0.25">
      <c r="A17" s="21" t="s">
        <v>72</v>
      </c>
      <c r="B17" s="22">
        <v>24</v>
      </c>
      <c r="C17" s="22">
        <v>152.15</v>
      </c>
      <c r="D17" s="19">
        <f>C17*B17/1000</f>
        <v>3.6516000000000002</v>
      </c>
      <c r="E17" s="9"/>
    </row>
    <row r="18" spans="1:5" x14ac:dyDescent="0.25">
      <c r="A18" s="21" t="s">
        <v>29</v>
      </c>
      <c r="B18" s="22">
        <v>10</v>
      </c>
      <c r="C18" s="22">
        <v>39.78</v>
      </c>
      <c r="D18" s="19">
        <f>C18*B18/1000</f>
        <v>0.39779999999999999</v>
      </c>
      <c r="E18" s="9"/>
    </row>
    <row r="19" spans="1:5" x14ac:dyDescent="0.25">
      <c r="A19" s="26" t="s">
        <v>38</v>
      </c>
      <c r="B19" s="31">
        <v>190</v>
      </c>
      <c r="C19" s="27"/>
      <c r="D19" s="19">
        <f>C19*B19/1000</f>
        <v>0</v>
      </c>
      <c r="E19" s="9"/>
    </row>
    <row r="20" spans="1:5" x14ac:dyDescent="0.25">
      <c r="A20" s="15" t="s">
        <v>42</v>
      </c>
      <c r="B20" s="15"/>
      <c r="C20" s="47"/>
      <c r="D20" s="16">
        <v>1.28</v>
      </c>
      <c r="E20" s="9"/>
    </row>
    <row r="21" spans="1:5" x14ac:dyDescent="0.25">
      <c r="A21" s="15" t="s">
        <v>82</v>
      </c>
      <c r="B21" s="15"/>
      <c r="C21" s="47"/>
      <c r="D21" s="16">
        <v>1.34</v>
      </c>
      <c r="E21" s="9"/>
    </row>
    <row r="22" spans="1:5" x14ac:dyDescent="0.25">
      <c r="A22" s="15" t="s">
        <v>88</v>
      </c>
      <c r="B22" s="10">
        <v>200</v>
      </c>
      <c r="C22" s="10">
        <v>229.9</v>
      </c>
      <c r="D22" s="16">
        <f t="shared" ref="D22" si="1">C22*B22/1000</f>
        <v>45.98</v>
      </c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86</v>
      </c>
      <c r="B1" s="35">
        <f>D3+D14+D20+D25+D26</f>
        <v>47.987069600000005</v>
      </c>
      <c r="C1" s="6"/>
      <c r="D1" s="6"/>
    </row>
    <row r="2" spans="1:5" x14ac:dyDescent="0.25">
      <c r="A2" s="6"/>
      <c r="B2" s="34" t="s">
        <v>24</v>
      </c>
      <c r="C2" s="34" t="s">
        <v>25</v>
      </c>
      <c r="D2" s="34" t="s">
        <v>26</v>
      </c>
    </row>
    <row r="3" spans="1:5" s="6" customFormat="1" ht="45" customHeight="1" x14ac:dyDescent="0.25">
      <c r="A3" s="29" t="s">
        <v>61</v>
      </c>
      <c r="B3" s="22">
        <v>100</v>
      </c>
      <c r="C3" s="22"/>
      <c r="D3" s="17">
        <f>SUM(D4:D13)</f>
        <v>28.104873600000005</v>
      </c>
    </row>
    <row r="4" spans="1:5" s="6" customFormat="1" x14ac:dyDescent="0.25">
      <c r="A4" s="22" t="s">
        <v>62</v>
      </c>
      <c r="B4" s="25">
        <v>93</v>
      </c>
      <c r="C4" s="22">
        <v>200</v>
      </c>
      <c r="D4" s="17">
        <f>B4*C4/1000</f>
        <v>18.600000000000001</v>
      </c>
    </row>
    <row r="5" spans="1:5" s="6" customFormat="1" x14ac:dyDescent="0.25">
      <c r="A5" s="22" t="s">
        <v>63</v>
      </c>
      <c r="B5" s="25">
        <v>6.5</v>
      </c>
      <c r="C5" s="22">
        <v>27.234000000000002</v>
      </c>
      <c r="D5" s="17">
        <f t="shared" ref="D5:D19" si="0">B5*C5/1000</f>
        <v>0.17702100000000001</v>
      </c>
    </row>
    <row r="6" spans="1:5" s="6" customFormat="1" ht="17.25" customHeight="1" x14ac:dyDescent="0.25">
      <c r="A6" s="22" t="s">
        <v>79</v>
      </c>
      <c r="B6" s="25">
        <v>24</v>
      </c>
      <c r="C6" s="22">
        <v>70</v>
      </c>
      <c r="D6" s="17">
        <f t="shared" si="0"/>
        <v>1.68</v>
      </c>
    </row>
    <row r="7" spans="1:5" s="6" customFormat="1" x14ac:dyDescent="0.25">
      <c r="A7" s="22" t="s">
        <v>64</v>
      </c>
      <c r="B7" s="25">
        <v>12</v>
      </c>
      <c r="C7" s="22">
        <v>24.888000000000002</v>
      </c>
      <c r="D7" s="17">
        <f t="shared" si="0"/>
        <v>0.29865600000000003</v>
      </c>
    </row>
    <row r="8" spans="1:5" s="6" customFormat="1" x14ac:dyDescent="0.25">
      <c r="A8" s="22" t="s">
        <v>65</v>
      </c>
      <c r="B8" s="22">
        <v>3</v>
      </c>
      <c r="C8" s="22">
        <v>6</v>
      </c>
      <c r="D8" s="17">
        <f t="shared" si="0"/>
        <v>1.7999999999999999E-2</v>
      </c>
      <c r="E8" s="25"/>
    </row>
    <row r="9" spans="1:5" s="6" customFormat="1" x14ac:dyDescent="0.25">
      <c r="A9" s="22" t="s">
        <v>29</v>
      </c>
      <c r="B9" s="22">
        <v>6.47</v>
      </c>
      <c r="C9" s="17">
        <v>39.78</v>
      </c>
      <c r="D9" s="17">
        <f t="shared" si="0"/>
        <v>0.25737660000000001</v>
      </c>
      <c r="E9" s="25"/>
    </row>
    <row r="10" spans="1:5" s="6" customFormat="1" x14ac:dyDescent="0.25">
      <c r="A10" s="22" t="s">
        <v>66</v>
      </c>
      <c r="B10" s="22">
        <v>1</v>
      </c>
      <c r="C10" s="17">
        <v>4.2584999999999997</v>
      </c>
      <c r="D10" s="17">
        <f>B10*C10</f>
        <v>4.2584999999999997</v>
      </c>
      <c r="E10" s="25"/>
    </row>
    <row r="11" spans="1:5" x14ac:dyDescent="0.25">
      <c r="A11" s="22" t="s">
        <v>37</v>
      </c>
      <c r="B11" s="22">
        <v>3.48</v>
      </c>
      <c r="C11" s="22">
        <v>153.80000000000001</v>
      </c>
      <c r="D11" s="17">
        <f t="shared" si="0"/>
        <v>0.53522400000000003</v>
      </c>
      <c r="E11" s="12"/>
    </row>
    <row r="12" spans="1:5" ht="13.5" customHeight="1" x14ac:dyDescent="0.25">
      <c r="A12" s="22" t="s">
        <v>80</v>
      </c>
      <c r="B12" s="22">
        <v>3.48</v>
      </c>
      <c r="C12" s="22">
        <v>175.2</v>
      </c>
      <c r="D12" s="17">
        <f t="shared" si="0"/>
        <v>0.6096959999999999</v>
      </c>
      <c r="E12" s="12"/>
    </row>
    <row r="13" spans="1:5" s="6" customFormat="1" x14ac:dyDescent="0.25">
      <c r="A13" s="22" t="s">
        <v>44</v>
      </c>
      <c r="B13" s="22">
        <v>3.48</v>
      </c>
      <c r="C13" s="22">
        <v>480</v>
      </c>
      <c r="D13" s="17">
        <f t="shared" si="0"/>
        <v>1.6704000000000001</v>
      </c>
      <c r="E13" s="25"/>
    </row>
    <row r="14" spans="1:5" x14ac:dyDescent="0.25">
      <c r="A14" s="15" t="s">
        <v>93</v>
      </c>
      <c r="B14" s="15">
        <v>30</v>
      </c>
      <c r="C14" s="15"/>
      <c r="D14" s="16">
        <f>D15+D16+D17+D19</f>
        <v>2.3001959999999997</v>
      </c>
      <c r="E14" s="12"/>
    </row>
    <row r="15" spans="1:5" x14ac:dyDescent="0.25">
      <c r="A15" s="21" t="s">
        <v>23</v>
      </c>
      <c r="B15" s="22">
        <v>22.5</v>
      </c>
      <c r="C15" s="22">
        <v>70</v>
      </c>
      <c r="D15" s="17">
        <f t="shared" si="0"/>
        <v>1.575</v>
      </c>
      <c r="E15" s="12"/>
    </row>
    <row r="16" spans="1:5" x14ac:dyDescent="0.25">
      <c r="A16" s="21" t="s">
        <v>45</v>
      </c>
      <c r="B16" s="22">
        <v>1.2</v>
      </c>
      <c r="C16" s="22">
        <v>24.88</v>
      </c>
      <c r="D16" s="17">
        <f t="shared" si="0"/>
        <v>2.9855999999999997E-2</v>
      </c>
      <c r="E16" s="12"/>
    </row>
    <row r="17" spans="1:5" x14ac:dyDescent="0.25">
      <c r="A17" s="21" t="s">
        <v>44</v>
      </c>
      <c r="B17" s="22">
        <v>1.2</v>
      </c>
      <c r="C17" s="22">
        <v>480</v>
      </c>
      <c r="D17" s="17">
        <f t="shared" si="0"/>
        <v>0.57599999999999996</v>
      </c>
      <c r="E17" s="12"/>
    </row>
    <row r="18" spans="1:5" x14ac:dyDescent="0.25">
      <c r="A18" s="21" t="s">
        <v>66</v>
      </c>
      <c r="B18" s="22">
        <v>1.4999999999999999E-2</v>
      </c>
      <c r="C18" s="22">
        <v>4.26</v>
      </c>
      <c r="D18" s="17">
        <v>4.26</v>
      </c>
      <c r="E18" s="12"/>
    </row>
    <row r="19" spans="1:5" x14ac:dyDescent="0.25">
      <c r="A19" s="26" t="s">
        <v>29</v>
      </c>
      <c r="B19" s="27">
        <v>3</v>
      </c>
      <c r="C19" s="27">
        <v>39.78</v>
      </c>
      <c r="D19" s="17">
        <f t="shared" si="0"/>
        <v>0.11934</v>
      </c>
      <c r="E19" s="12"/>
    </row>
    <row r="20" spans="1:5" x14ac:dyDescent="0.25">
      <c r="A20" s="15" t="s">
        <v>96</v>
      </c>
      <c r="B20" s="15">
        <v>200</v>
      </c>
      <c r="C20" s="15"/>
      <c r="D20" s="16">
        <f>D149+D22+D23+D24</f>
        <v>0.70199999999999996</v>
      </c>
      <c r="E20" s="12"/>
    </row>
    <row r="21" spans="1:5" x14ac:dyDescent="0.25">
      <c r="A21" s="21" t="s">
        <v>95</v>
      </c>
      <c r="B21" s="22">
        <v>2</v>
      </c>
      <c r="C21" s="22">
        <v>70</v>
      </c>
      <c r="D21" s="52">
        <f t="shared" ref="D21:D24" si="1">B21*C21/1000</f>
        <v>0.14000000000000001</v>
      </c>
      <c r="E21" s="12"/>
    </row>
    <row r="22" spans="1:5" x14ac:dyDescent="0.25">
      <c r="A22" s="21" t="s">
        <v>97</v>
      </c>
      <c r="B22" s="22">
        <v>50</v>
      </c>
      <c r="C22" s="22"/>
      <c r="D22" s="52">
        <f t="shared" si="1"/>
        <v>0</v>
      </c>
      <c r="E22" s="12"/>
    </row>
    <row r="23" spans="1:5" x14ac:dyDescent="0.25">
      <c r="A23" s="21" t="s">
        <v>29</v>
      </c>
      <c r="B23" s="22">
        <v>15</v>
      </c>
      <c r="C23" s="22">
        <v>46.8</v>
      </c>
      <c r="D23" s="52">
        <f t="shared" si="1"/>
        <v>0.70199999999999996</v>
      </c>
      <c r="E23" s="12"/>
    </row>
    <row r="24" spans="1:5" x14ac:dyDescent="0.25">
      <c r="A24" s="26" t="s">
        <v>38</v>
      </c>
      <c r="B24" s="27">
        <v>170</v>
      </c>
      <c r="C24" s="27"/>
      <c r="D24" s="52">
        <f t="shared" si="1"/>
        <v>0</v>
      </c>
      <c r="E24" s="12"/>
    </row>
    <row r="25" spans="1:5" x14ac:dyDescent="0.25">
      <c r="A25" s="15" t="s">
        <v>113</v>
      </c>
      <c r="B25" s="15"/>
      <c r="C25" s="47"/>
      <c r="D25" s="16">
        <v>1.28</v>
      </c>
      <c r="E25" s="12"/>
    </row>
    <row r="26" spans="1:5" x14ac:dyDescent="0.25">
      <c r="A26" s="15" t="s">
        <v>83</v>
      </c>
      <c r="B26" s="15">
        <v>200</v>
      </c>
      <c r="C26" s="15">
        <v>78</v>
      </c>
      <c r="D26" s="16">
        <f t="shared" ref="D26" si="2">C26*B26/1000</f>
        <v>15.6</v>
      </c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activeCell="G3" sqref="G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86</v>
      </c>
      <c r="B1" s="35">
        <f>D3+D12+D17+D18+D19</f>
        <v>39.304608000000002</v>
      </c>
      <c r="C1" s="6"/>
      <c r="D1" s="6"/>
    </row>
    <row r="2" spans="1:4" x14ac:dyDescent="0.25">
      <c r="A2" s="6"/>
      <c r="B2" s="34" t="s">
        <v>24</v>
      </c>
      <c r="C2" s="34" t="s">
        <v>25</v>
      </c>
      <c r="D2" s="34" t="s">
        <v>26</v>
      </c>
    </row>
    <row r="3" spans="1:4" s="6" customFormat="1" ht="45" customHeight="1" x14ac:dyDescent="0.25">
      <c r="A3" s="15" t="s">
        <v>52</v>
      </c>
      <c r="B3" s="7">
        <v>70</v>
      </c>
      <c r="C3" s="15"/>
      <c r="D3" s="16">
        <f>SUM(D4:D11)</f>
        <v>23.276807999999999</v>
      </c>
    </row>
    <row r="4" spans="1:4" s="6" customFormat="1" x14ac:dyDescent="0.25">
      <c r="A4" s="21" t="s">
        <v>104</v>
      </c>
      <c r="B4" s="22">
        <v>117</v>
      </c>
      <c r="C4" s="22">
        <v>149.9</v>
      </c>
      <c r="D4" s="19">
        <f>C4*B4/1000</f>
        <v>17.5383</v>
      </c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 t="s">
        <v>121</v>
      </c>
      <c r="B6" s="22">
        <v>30</v>
      </c>
      <c r="C6" s="17"/>
      <c r="D6" s="19">
        <f>SUM(D7:D10)</f>
        <v>2.8692539999999997</v>
      </c>
    </row>
    <row r="7" spans="1:4" s="6" customFormat="1" x14ac:dyDescent="0.25">
      <c r="A7" s="21" t="s">
        <v>23</v>
      </c>
      <c r="B7" s="22">
        <v>30</v>
      </c>
      <c r="C7" s="17">
        <v>70</v>
      </c>
      <c r="D7" s="19">
        <f>C7*B7/1000</f>
        <v>2.1</v>
      </c>
    </row>
    <row r="8" spans="1:4" s="6" customFormat="1" x14ac:dyDescent="0.25">
      <c r="A8" s="21" t="s">
        <v>45</v>
      </c>
      <c r="B8" s="22">
        <v>1.5</v>
      </c>
      <c r="C8" s="17">
        <v>24.88</v>
      </c>
      <c r="D8" s="19">
        <f t="shared" ref="D8:D10" si="0">C8*B8/1000</f>
        <v>3.7319999999999999E-2</v>
      </c>
    </row>
    <row r="9" spans="1:4" s="6" customFormat="1" x14ac:dyDescent="0.25">
      <c r="A9" s="21" t="s">
        <v>122</v>
      </c>
      <c r="B9" s="22">
        <v>1.5</v>
      </c>
      <c r="C9" s="17">
        <v>480</v>
      </c>
      <c r="D9" s="19">
        <f t="shared" si="0"/>
        <v>0.72</v>
      </c>
    </row>
    <row r="10" spans="1:4" s="6" customFormat="1" x14ac:dyDescent="0.25">
      <c r="A10" s="21" t="s">
        <v>29</v>
      </c>
      <c r="B10" s="22">
        <v>0.3</v>
      </c>
      <c r="C10" s="17">
        <v>39.78</v>
      </c>
      <c r="D10" s="19">
        <f t="shared" si="0"/>
        <v>1.1933999999999998E-2</v>
      </c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 t="s">
        <v>16</v>
      </c>
      <c r="B12" s="15">
        <v>200</v>
      </c>
      <c r="C12" s="15"/>
      <c r="D12" s="16">
        <f>D13+D15+D16</f>
        <v>5.0978000000000003</v>
      </c>
    </row>
    <row r="13" spans="1:4" s="6" customFormat="1" x14ac:dyDescent="0.25">
      <c r="A13" s="21" t="s">
        <v>58</v>
      </c>
      <c r="B13" s="22">
        <v>30</v>
      </c>
      <c r="C13" s="37">
        <v>112.73</v>
      </c>
      <c r="D13" s="19">
        <f t="shared" ref="D13:D16" si="1">C13*B13/1000</f>
        <v>3.3818999999999999</v>
      </c>
    </row>
    <row r="14" spans="1:4" s="6" customFormat="1" x14ac:dyDescent="0.25">
      <c r="A14" s="21" t="s">
        <v>38</v>
      </c>
      <c r="B14" s="22">
        <v>150</v>
      </c>
      <c r="D14" s="19">
        <f t="shared" si="1"/>
        <v>0</v>
      </c>
    </row>
    <row r="15" spans="1:4" s="6" customFormat="1" x14ac:dyDescent="0.25">
      <c r="A15" s="21" t="s">
        <v>29</v>
      </c>
      <c r="B15" s="22">
        <v>15</v>
      </c>
      <c r="C15" s="22">
        <v>39.78</v>
      </c>
      <c r="D15" s="19">
        <f t="shared" si="1"/>
        <v>0.59670000000000001</v>
      </c>
    </row>
    <row r="16" spans="1:4" s="6" customFormat="1" x14ac:dyDescent="0.25">
      <c r="A16" s="21" t="s">
        <v>75</v>
      </c>
      <c r="B16" s="22">
        <v>8</v>
      </c>
      <c r="C16" s="22">
        <v>139.9</v>
      </c>
      <c r="D16" s="19">
        <f t="shared" si="1"/>
        <v>1.1192</v>
      </c>
    </row>
    <row r="17" spans="1:4" s="6" customFormat="1" x14ac:dyDescent="0.25">
      <c r="A17" s="15" t="s">
        <v>105</v>
      </c>
      <c r="B17" s="15"/>
      <c r="C17" s="15"/>
      <c r="D17" s="16">
        <v>1.34</v>
      </c>
    </row>
    <row r="18" spans="1:4" x14ac:dyDescent="0.25">
      <c r="A18" s="15" t="s">
        <v>42</v>
      </c>
      <c r="B18" s="15"/>
      <c r="C18" s="15"/>
      <c r="D18" s="16">
        <v>1.28</v>
      </c>
    </row>
    <row r="19" spans="1:4" ht="13.5" customHeight="1" x14ac:dyDescent="0.25">
      <c r="A19" s="15" t="s">
        <v>94</v>
      </c>
      <c r="B19" s="15">
        <v>150</v>
      </c>
      <c r="C19" s="16"/>
      <c r="D19" s="16">
        <f>D20+D21+D22</f>
        <v>8.31</v>
      </c>
    </row>
    <row r="20" spans="1:4" s="6" customFormat="1" x14ac:dyDescent="0.25">
      <c r="A20" s="21" t="s">
        <v>32</v>
      </c>
      <c r="B20" s="22">
        <v>169.5</v>
      </c>
      <c r="C20" s="17">
        <v>20</v>
      </c>
      <c r="D20" s="19">
        <f>C20*B20/1000</f>
        <v>3.39</v>
      </c>
    </row>
    <row r="21" spans="1:4" s="6" customFormat="1" x14ac:dyDescent="0.25">
      <c r="A21" s="21" t="s">
        <v>95</v>
      </c>
      <c r="B21" s="22">
        <v>24</v>
      </c>
      <c r="C21" s="22">
        <v>70</v>
      </c>
      <c r="D21" s="19">
        <f t="shared" ref="D21:D22" si="2">C21*B21/1000</f>
        <v>1.68</v>
      </c>
    </row>
    <row r="22" spans="1:4" x14ac:dyDescent="0.25">
      <c r="A22" s="26" t="s">
        <v>44</v>
      </c>
      <c r="B22" s="27">
        <v>6.75</v>
      </c>
      <c r="C22" s="27">
        <v>480</v>
      </c>
      <c r="D22" s="19">
        <f t="shared" si="2"/>
        <v>3.24</v>
      </c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 t="s">
        <v>86</v>
      </c>
      <c r="B1" s="35">
        <f>D3+D10+D13</f>
        <v>16.3904</v>
      </c>
      <c r="C1" s="6"/>
      <c r="D1" s="6"/>
    </row>
    <row r="2" spans="1:5" x14ac:dyDescent="0.25">
      <c r="A2" s="6"/>
      <c r="B2" s="34" t="s">
        <v>24</v>
      </c>
      <c r="C2" s="34" t="s">
        <v>25</v>
      </c>
      <c r="D2" s="34" t="s">
        <v>26</v>
      </c>
    </row>
    <row r="3" spans="1:5" s="6" customFormat="1" ht="45" customHeight="1" x14ac:dyDescent="0.25">
      <c r="A3" s="15" t="s">
        <v>87</v>
      </c>
      <c r="B3" s="15">
        <v>200</v>
      </c>
      <c r="C3" s="16"/>
      <c r="D3" s="16">
        <f>SUM(D4:D9)</f>
        <v>11.0265</v>
      </c>
      <c r="E3" s="23"/>
    </row>
    <row r="4" spans="1:5" s="6" customFormat="1" x14ac:dyDescent="0.25">
      <c r="A4" s="21" t="s">
        <v>60</v>
      </c>
      <c r="B4" s="11">
        <v>15</v>
      </c>
      <c r="C4" s="11">
        <v>57.24</v>
      </c>
      <c r="D4" s="19">
        <f t="shared" ref="D4:D9" si="0">C4*B4/1000</f>
        <v>0.85860000000000003</v>
      </c>
      <c r="E4" s="23"/>
    </row>
    <row r="5" spans="1:5" s="6" customFormat="1" x14ac:dyDescent="0.25">
      <c r="A5" s="13" t="s">
        <v>81</v>
      </c>
      <c r="B5" s="11">
        <v>11</v>
      </c>
      <c r="C5" s="11">
        <v>39</v>
      </c>
      <c r="D5" s="19">
        <f t="shared" si="0"/>
        <v>0.42899999999999999</v>
      </c>
      <c r="E5" s="23"/>
    </row>
    <row r="6" spans="1:5" s="6" customFormat="1" ht="13.5" customHeight="1" x14ac:dyDescent="0.25">
      <c r="A6" s="13" t="s">
        <v>23</v>
      </c>
      <c r="B6" s="11">
        <v>102</v>
      </c>
      <c r="C6" s="11">
        <v>70</v>
      </c>
      <c r="D6" s="19">
        <f t="shared" si="0"/>
        <v>7.14</v>
      </c>
      <c r="E6" s="23"/>
    </row>
    <row r="7" spans="1:5" s="6" customFormat="1" x14ac:dyDescent="0.25">
      <c r="A7" s="21" t="s">
        <v>38</v>
      </c>
      <c r="B7" s="22">
        <v>70</v>
      </c>
      <c r="C7" s="22"/>
      <c r="D7" s="19">
        <f t="shared" si="0"/>
        <v>0</v>
      </c>
      <c r="E7" s="23"/>
    </row>
    <row r="8" spans="1:5" s="6" customFormat="1" x14ac:dyDescent="0.25">
      <c r="A8" s="13" t="s">
        <v>29</v>
      </c>
      <c r="B8" s="11">
        <v>5</v>
      </c>
      <c r="C8" s="11">
        <v>39.78</v>
      </c>
      <c r="D8" s="19">
        <f t="shared" si="0"/>
        <v>0.19889999999999999</v>
      </c>
      <c r="E8" s="23"/>
    </row>
    <row r="9" spans="1:5" s="6" customFormat="1" x14ac:dyDescent="0.25">
      <c r="A9" s="14" t="s">
        <v>44</v>
      </c>
      <c r="B9" s="48">
        <v>5</v>
      </c>
      <c r="C9" s="48">
        <v>480</v>
      </c>
      <c r="D9" s="20">
        <f t="shared" si="0"/>
        <v>2.4</v>
      </c>
      <c r="E9" s="23"/>
    </row>
    <row r="10" spans="1:5" s="6" customFormat="1" x14ac:dyDescent="0.25">
      <c r="A10" s="10" t="s">
        <v>57</v>
      </c>
      <c r="B10" s="15"/>
      <c r="C10" s="15"/>
      <c r="D10" s="16">
        <f>SUM(D11:D12)</f>
        <v>4.0838999999999999</v>
      </c>
      <c r="E10" s="23"/>
    </row>
    <row r="11" spans="1:5" ht="30" x14ac:dyDescent="0.25">
      <c r="A11" s="18" t="s">
        <v>59</v>
      </c>
      <c r="B11" s="37">
        <v>30</v>
      </c>
      <c r="C11" s="37">
        <v>112.73</v>
      </c>
      <c r="D11" s="30">
        <f>C11*B11/1000</f>
        <v>3.3818999999999999</v>
      </c>
      <c r="E11" s="9"/>
    </row>
    <row r="12" spans="1:5" ht="13.5" customHeight="1" x14ac:dyDescent="0.25">
      <c r="A12" s="26" t="s">
        <v>29</v>
      </c>
      <c r="B12" s="27">
        <v>15</v>
      </c>
      <c r="C12" s="27">
        <v>46.8</v>
      </c>
      <c r="D12" s="36">
        <f>C12*B12/1000</f>
        <v>0.70199999999999996</v>
      </c>
      <c r="E12" s="9"/>
    </row>
    <row r="13" spans="1:5" s="6" customFormat="1" x14ac:dyDescent="0.25">
      <c r="A13" s="15" t="s">
        <v>42</v>
      </c>
      <c r="B13" s="15"/>
      <c r="C13" s="47"/>
      <c r="D13" s="16">
        <v>1.28</v>
      </c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activeCell="D11" sqref="A11:D1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86</v>
      </c>
      <c r="B1" s="35">
        <f>D3+D10+D11+D12+D13</f>
        <v>84.065798000000001</v>
      </c>
      <c r="C1" s="6"/>
      <c r="D1" s="6"/>
    </row>
    <row r="2" spans="1:4" x14ac:dyDescent="0.25">
      <c r="A2" s="6"/>
      <c r="B2" s="34" t="s">
        <v>24</v>
      </c>
      <c r="C2" s="34" t="s">
        <v>25</v>
      </c>
      <c r="D2" s="34" t="s">
        <v>26</v>
      </c>
    </row>
    <row r="3" spans="1:4" s="6" customFormat="1" ht="45" customHeight="1" x14ac:dyDescent="0.25">
      <c r="A3" s="15" t="s">
        <v>100</v>
      </c>
      <c r="B3" s="7">
        <v>200</v>
      </c>
      <c r="C3" s="15"/>
      <c r="D3" s="16">
        <f>SUM(D4:D9)</f>
        <v>34.180798000000003</v>
      </c>
    </row>
    <row r="4" spans="1:4" s="6" customFormat="1" x14ac:dyDescent="0.25">
      <c r="A4" s="22" t="s">
        <v>101</v>
      </c>
      <c r="B4" s="22">
        <v>207.5</v>
      </c>
      <c r="C4" s="17">
        <v>141</v>
      </c>
      <c r="D4" s="19">
        <f t="shared" ref="D4:D9" si="0">C4*B4/1000</f>
        <v>29.2575</v>
      </c>
    </row>
    <row r="5" spans="1:4" s="6" customFormat="1" x14ac:dyDescent="0.25">
      <c r="A5" s="22" t="s">
        <v>51</v>
      </c>
      <c r="B5" s="22">
        <v>11</v>
      </c>
      <c r="C5" s="17">
        <v>84.558000000000007</v>
      </c>
      <c r="D5" s="19">
        <f t="shared" si="0"/>
        <v>0.93013800000000002</v>
      </c>
    </row>
    <row r="6" spans="1:4" s="6" customFormat="1" ht="17.25" customHeight="1" x14ac:dyDescent="0.25">
      <c r="A6" s="21" t="s">
        <v>35</v>
      </c>
      <c r="B6" s="22">
        <v>22</v>
      </c>
      <c r="C6" s="22">
        <v>29.9</v>
      </c>
      <c r="D6" s="19">
        <f t="shared" si="0"/>
        <v>0.65779999999999994</v>
      </c>
    </row>
    <row r="7" spans="1:4" s="6" customFormat="1" x14ac:dyDescent="0.25">
      <c r="A7" s="22" t="s">
        <v>33</v>
      </c>
      <c r="B7" s="22">
        <v>14</v>
      </c>
      <c r="C7" s="22">
        <v>37.9</v>
      </c>
      <c r="D7" s="19">
        <f t="shared" si="0"/>
        <v>0.53060000000000007</v>
      </c>
    </row>
    <row r="8" spans="1:4" s="6" customFormat="1" x14ac:dyDescent="0.25">
      <c r="A8" s="22" t="s">
        <v>102</v>
      </c>
      <c r="B8" s="22">
        <v>49</v>
      </c>
      <c r="C8" s="22">
        <v>57.24</v>
      </c>
      <c r="D8" s="19">
        <f t="shared" si="0"/>
        <v>2.8047600000000004</v>
      </c>
    </row>
    <row r="9" spans="1:4" s="6" customFormat="1" x14ac:dyDescent="0.25">
      <c r="A9" s="22" t="s">
        <v>38</v>
      </c>
      <c r="B9" s="22">
        <v>104</v>
      </c>
      <c r="C9" s="22"/>
      <c r="D9" s="19">
        <f t="shared" si="0"/>
        <v>0</v>
      </c>
    </row>
    <row r="10" spans="1:4" s="6" customFormat="1" x14ac:dyDescent="0.25">
      <c r="A10" s="15" t="s">
        <v>42</v>
      </c>
      <c r="B10" s="15"/>
      <c r="C10" s="47"/>
      <c r="D10" s="16">
        <v>1.28</v>
      </c>
    </row>
    <row r="11" spans="1:4" x14ac:dyDescent="0.25">
      <c r="A11" s="15" t="s">
        <v>82</v>
      </c>
      <c r="B11" s="15"/>
      <c r="C11" s="47"/>
      <c r="D11" s="16">
        <v>1.34</v>
      </c>
    </row>
    <row r="12" spans="1:4" ht="13.5" customHeight="1" x14ac:dyDescent="0.25">
      <c r="A12" s="21" t="s">
        <v>114</v>
      </c>
      <c r="B12" s="22">
        <v>150</v>
      </c>
      <c r="C12" s="22">
        <v>199.9</v>
      </c>
      <c r="D12" s="19">
        <f t="shared" ref="D12" si="1">C12*B12/1000</f>
        <v>29.984999999999999</v>
      </c>
    </row>
    <row r="13" spans="1:4" s="6" customFormat="1" x14ac:dyDescent="0.25">
      <c r="A13" s="15" t="s">
        <v>27</v>
      </c>
      <c r="B13" s="15">
        <v>200</v>
      </c>
      <c r="C13" s="47">
        <v>86.4</v>
      </c>
      <c r="D13" s="15">
        <f>C13*B13/1000</f>
        <v>17.28</v>
      </c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activeCell="A9" sqref="A9:D1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 t="s">
        <v>86</v>
      </c>
      <c r="B1" s="35">
        <f>D3+D9+D13+D14+D15+D21</f>
        <v>50.721577000000011</v>
      </c>
      <c r="C1" s="6"/>
      <c r="D1" s="6"/>
    </row>
    <row r="2" spans="1:15" x14ac:dyDescent="0.25">
      <c r="A2" s="6"/>
      <c r="B2" s="34" t="s">
        <v>24</v>
      </c>
      <c r="C2" s="34" t="s">
        <v>25</v>
      </c>
      <c r="D2" s="34" t="s">
        <v>26</v>
      </c>
    </row>
    <row r="3" spans="1:15" s="6" customFormat="1" ht="45" customHeight="1" x14ac:dyDescent="0.25">
      <c r="A3" s="15" t="s">
        <v>98</v>
      </c>
      <c r="B3" s="33">
        <v>70</v>
      </c>
      <c r="C3" s="15"/>
      <c r="D3" s="54">
        <f>SUM(D4:D8)</f>
        <v>29.120640000000002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 t="s">
        <v>41</v>
      </c>
      <c r="B4" s="11">
        <v>81</v>
      </c>
      <c r="C4" s="11">
        <v>270</v>
      </c>
      <c r="D4" s="19">
        <f t="shared" ref="D4:D8" si="0">C4*B4/1000</f>
        <v>21.87</v>
      </c>
      <c r="E4" s="23"/>
    </row>
    <row r="5" spans="1:15" s="6" customFormat="1" x14ac:dyDescent="0.25">
      <c r="A5" s="13" t="s">
        <v>42</v>
      </c>
      <c r="B5" s="11">
        <v>13</v>
      </c>
      <c r="C5" s="11">
        <v>1.28</v>
      </c>
      <c r="D5" s="19">
        <f t="shared" si="0"/>
        <v>1.6640000000000002E-2</v>
      </c>
      <c r="E5" s="23"/>
    </row>
    <row r="6" spans="1:15" s="6" customFormat="1" ht="17.25" customHeight="1" x14ac:dyDescent="0.25">
      <c r="A6" s="13" t="s">
        <v>67</v>
      </c>
      <c r="B6" s="11">
        <v>7.5</v>
      </c>
      <c r="C6" s="11">
        <v>175.2</v>
      </c>
      <c r="D6" s="19">
        <f t="shared" si="0"/>
        <v>1.3140000000000001</v>
      </c>
      <c r="E6" s="23"/>
    </row>
    <row r="7" spans="1:15" s="6" customFormat="1" x14ac:dyDescent="0.25">
      <c r="A7" s="13" t="s">
        <v>23</v>
      </c>
      <c r="B7" s="11">
        <v>16</v>
      </c>
      <c r="C7" s="11">
        <v>70</v>
      </c>
      <c r="D7" s="19">
        <f t="shared" si="0"/>
        <v>1.1200000000000001</v>
      </c>
      <c r="E7" s="23"/>
    </row>
    <row r="8" spans="1:15" s="6" customFormat="1" x14ac:dyDescent="0.25">
      <c r="A8" s="13" t="s">
        <v>44</v>
      </c>
      <c r="B8" s="11">
        <v>10</v>
      </c>
      <c r="C8" s="11">
        <v>480</v>
      </c>
      <c r="D8" s="19">
        <f t="shared" si="0"/>
        <v>4.8</v>
      </c>
      <c r="E8" s="23"/>
    </row>
    <row r="9" spans="1:15" s="6" customFormat="1" x14ac:dyDescent="0.25">
      <c r="A9" s="15" t="s">
        <v>94</v>
      </c>
      <c r="B9" s="15">
        <v>150</v>
      </c>
      <c r="C9" s="16"/>
      <c r="D9" s="16">
        <f>D10+D11+D12</f>
        <v>8.31</v>
      </c>
      <c r="E9" s="23"/>
    </row>
    <row r="10" spans="1:15" s="6" customFormat="1" x14ac:dyDescent="0.25">
      <c r="A10" s="21" t="s">
        <v>32</v>
      </c>
      <c r="B10" s="22">
        <v>169.5</v>
      </c>
      <c r="C10" s="17">
        <v>20</v>
      </c>
      <c r="D10" s="19">
        <f>C10*B10/1000</f>
        <v>3.39</v>
      </c>
      <c r="E10" s="23"/>
    </row>
    <row r="11" spans="1:15" x14ac:dyDescent="0.25">
      <c r="A11" s="21" t="s">
        <v>95</v>
      </c>
      <c r="B11" s="22">
        <v>24</v>
      </c>
      <c r="C11" s="22">
        <v>70</v>
      </c>
      <c r="D11" s="19">
        <f t="shared" ref="D11:D12" si="1">C11*B11/1000</f>
        <v>1.68</v>
      </c>
      <c r="E11" s="9"/>
    </row>
    <row r="12" spans="1:15" ht="13.5" customHeight="1" x14ac:dyDescent="0.25">
      <c r="A12" s="26" t="s">
        <v>44</v>
      </c>
      <c r="B12" s="27">
        <v>6.75</v>
      </c>
      <c r="C12" s="27">
        <v>480</v>
      </c>
      <c r="D12" s="19">
        <f t="shared" si="1"/>
        <v>3.24</v>
      </c>
      <c r="E12" s="9"/>
    </row>
    <row r="13" spans="1:15" s="6" customFormat="1" x14ac:dyDescent="0.25">
      <c r="A13" s="15" t="s">
        <v>42</v>
      </c>
      <c r="B13" s="15"/>
      <c r="C13" s="47"/>
      <c r="D13" s="16">
        <v>1.28</v>
      </c>
      <c r="E13" s="23"/>
    </row>
    <row r="14" spans="1:15" x14ac:dyDescent="0.25">
      <c r="A14" s="15" t="s">
        <v>82</v>
      </c>
      <c r="B14" s="15"/>
      <c r="C14" s="47"/>
      <c r="D14" s="16">
        <v>1.34</v>
      </c>
      <c r="E14" s="9"/>
    </row>
    <row r="15" spans="1:15" x14ac:dyDescent="0.25">
      <c r="A15" s="15" t="s">
        <v>103</v>
      </c>
      <c r="B15" s="15">
        <v>200</v>
      </c>
      <c r="C15" s="15"/>
      <c r="D15" s="16">
        <f>SUM(D16:D19)</f>
        <v>8.1347199999999997</v>
      </c>
      <c r="E15" s="9"/>
    </row>
    <row r="16" spans="1:15" x14ac:dyDescent="0.25">
      <c r="A16" s="21" t="s">
        <v>109</v>
      </c>
      <c r="B16" s="22">
        <v>3</v>
      </c>
      <c r="C16" s="22">
        <v>113.04</v>
      </c>
      <c r="D16" s="19">
        <f t="shared" ref="D16:D19" si="2">C16*B16/1000</f>
        <v>0.33911999999999998</v>
      </c>
      <c r="E16" s="9"/>
    </row>
    <row r="17" spans="1:5" x14ac:dyDescent="0.25">
      <c r="A17" s="21" t="s">
        <v>23</v>
      </c>
      <c r="B17" s="22">
        <v>100</v>
      </c>
      <c r="C17" s="22">
        <v>70</v>
      </c>
      <c r="D17" s="19">
        <f t="shared" si="2"/>
        <v>7</v>
      </c>
      <c r="E17" s="9"/>
    </row>
    <row r="18" spans="1:5" x14ac:dyDescent="0.25">
      <c r="A18" s="21" t="s">
        <v>38</v>
      </c>
      <c r="B18" s="22">
        <v>110</v>
      </c>
      <c r="C18" s="22"/>
      <c r="D18" s="19">
        <f t="shared" si="2"/>
        <v>0</v>
      </c>
      <c r="E18" s="9"/>
    </row>
    <row r="19" spans="1:5" x14ac:dyDescent="0.25">
      <c r="A19" s="21" t="s">
        <v>29</v>
      </c>
      <c r="B19" s="22">
        <v>20</v>
      </c>
      <c r="C19" s="22">
        <v>39.78</v>
      </c>
      <c r="D19" s="19">
        <f t="shared" si="2"/>
        <v>0.79559999999999997</v>
      </c>
    </row>
    <row r="20" spans="1:5" x14ac:dyDescent="0.25">
      <c r="A20" s="22" t="s">
        <v>42</v>
      </c>
      <c r="B20" s="22"/>
      <c r="C20" s="22"/>
      <c r="D20" s="22">
        <v>1.28</v>
      </c>
    </row>
    <row r="21" spans="1:5" x14ac:dyDescent="0.25">
      <c r="A21" s="24" t="s">
        <v>117</v>
      </c>
      <c r="B21" s="15">
        <v>70</v>
      </c>
      <c r="C21" s="15"/>
      <c r="D21" s="16">
        <f>SUM(D22:D27)</f>
        <v>2.5362169999999997</v>
      </c>
    </row>
    <row r="22" spans="1:5" x14ac:dyDescent="0.25">
      <c r="A22" s="21" t="s">
        <v>31</v>
      </c>
      <c r="B22" s="25">
        <v>74.2</v>
      </c>
      <c r="C22" s="22">
        <v>19.899999999999999</v>
      </c>
      <c r="D22" s="17">
        <f t="shared" ref="D22:D27" si="3">B22*C22/1000</f>
        <v>1.47658</v>
      </c>
    </row>
    <row r="23" spans="1:5" x14ac:dyDescent="0.25">
      <c r="A23" s="21" t="s">
        <v>33</v>
      </c>
      <c r="B23" s="25">
        <v>9.1</v>
      </c>
      <c r="C23" s="22">
        <v>37.9</v>
      </c>
      <c r="D23" s="17">
        <f t="shared" si="3"/>
        <v>0.34488999999999997</v>
      </c>
    </row>
    <row r="24" spans="1:5" x14ac:dyDescent="0.25">
      <c r="A24" s="21" t="s">
        <v>51</v>
      </c>
      <c r="B24" s="25">
        <v>7</v>
      </c>
      <c r="C24" s="22">
        <v>84.558000000000007</v>
      </c>
      <c r="D24" s="17">
        <f t="shared" si="3"/>
        <v>0.59190600000000004</v>
      </c>
    </row>
    <row r="25" spans="1:5" x14ac:dyDescent="0.25">
      <c r="A25" s="21" t="s">
        <v>29</v>
      </c>
      <c r="B25" s="22">
        <v>3</v>
      </c>
      <c r="C25" s="22">
        <v>39.78</v>
      </c>
      <c r="D25" s="17">
        <f t="shared" si="3"/>
        <v>0.11934</v>
      </c>
    </row>
    <row r="26" spans="1:5" x14ac:dyDescent="0.25">
      <c r="A26" s="21" t="s">
        <v>118</v>
      </c>
      <c r="B26" s="22">
        <v>0.1</v>
      </c>
      <c r="C26" s="22">
        <v>35.01</v>
      </c>
      <c r="D26" s="17">
        <f t="shared" si="3"/>
        <v>3.5009999999999998E-3</v>
      </c>
      <c r="E26" s="9"/>
    </row>
    <row r="27" spans="1:5" x14ac:dyDescent="0.25">
      <c r="A27" s="26" t="s">
        <v>43</v>
      </c>
      <c r="B27" s="27">
        <v>5</v>
      </c>
      <c r="C27" s="27"/>
      <c r="D27" s="17">
        <f t="shared" si="3"/>
        <v>0</v>
      </c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'4'!Область_печати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Айдар</cp:lastModifiedBy>
  <cp:lastPrinted>2020-10-09T03:31:50Z</cp:lastPrinted>
  <dcterms:created xsi:type="dcterms:W3CDTF">2016-09-09T04:52:39Z</dcterms:created>
  <dcterms:modified xsi:type="dcterms:W3CDTF">2021-05-25T16:15:08Z</dcterms:modified>
</cp:coreProperties>
</file>