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state="hidden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state="hidden" r:id="rId12"/>
    <sheet name="12" sheetId="15" state="hidden" r:id="rId13"/>
    <sheet name="Лист1" sheetId="22" state="hidden" r:id="rId14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0" i="26" l="1"/>
  <c r="D9" i="26"/>
  <c r="D8" i="26"/>
  <c r="D7" i="26"/>
  <c r="D6" i="26" s="1"/>
  <c r="D3" i="26" s="1"/>
  <c r="D4" i="26"/>
  <c r="D22" i="26" l="1"/>
  <c r="D21" i="26"/>
  <c r="D20" i="26"/>
  <c r="D19" i="26" s="1"/>
  <c r="D30" i="24"/>
  <c r="D29" i="24"/>
  <c r="D28" i="24"/>
  <c r="D27" i="24"/>
  <c r="D26" i="24"/>
  <c r="D25" i="24"/>
  <c r="D24" i="24"/>
  <c r="D22" i="24" s="1"/>
  <c r="D23" i="24"/>
  <c r="D21" i="24"/>
  <c r="D20" i="24"/>
  <c r="D18" i="24" s="1"/>
  <c r="D19" i="24"/>
  <c r="D27" i="16" l="1"/>
  <c r="D26" i="16"/>
  <c r="D25" i="16"/>
  <c r="D24" i="16"/>
  <c r="D23" i="16"/>
  <c r="D22" i="16"/>
  <c r="D21" i="16"/>
  <c r="D12" i="20" l="1"/>
  <c r="D16" i="15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l="1"/>
  <c r="D13" i="15"/>
  <c r="D12" i="15"/>
  <c r="D11" i="15" s="1"/>
  <c r="D13" i="20"/>
  <c r="Q17" i="27" l="1"/>
  <c r="P17" i="27"/>
  <c r="O17" i="27"/>
  <c r="N17" i="27"/>
  <c r="M17" i="27"/>
  <c r="L17" i="27"/>
  <c r="K17" i="27"/>
  <c r="J17" i="27"/>
  <c r="I17" i="27"/>
  <c r="H17" i="27"/>
  <c r="G17" i="27"/>
  <c r="F17" i="27"/>
  <c r="D26" i="25" l="1"/>
  <c r="D19" i="17"/>
  <c r="D18" i="17"/>
  <c r="D15" i="17" s="1"/>
  <c r="D17" i="17"/>
  <c r="D16" i="17"/>
  <c r="D5" i="20"/>
  <c r="D6" i="20"/>
  <c r="D7" i="20"/>
  <c r="D8" i="20"/>
  <c r="D9" i="20"/>
  <c r="D4" i="20"/>
  <c r="D3" i="20" s="1"/>
  <c r="B1" i="20" s="1"/>
  <c r="D11" i="18"/>
  <c r="D10" i="18"/>
  <c r="D9" i="18"/>
  <c r="D7" i="18"/>
  <c r="D5" i="18"/>
  <c r="D4" i="18"/>
  <c r="D3" i="18" l="1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3" i="13" s="1"/>
  <c r="D4" i="13"/>
  <c r="D16" i="13" l="1"/>
  <c r="B1" i="13" s="1"/>
  <c r="D12" i="17"/>
  <c r="D12" i="16"/>
  <c r="D11" i="16"/>
  <c r="D10" i="16"/>
  <c r="D9" i="16" l="1"/>
  <c r="D6" i="24"/>
  <c r="D7" i="24"/>
  <c r="D8" i="24"/>
  <c r="D9" i="24"/>
  <c r="D10" i="24"/>
  <c r="D11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13" i="26"/>
  <c r="D16" i="26"/>
  <c r="D15" i="26"/>
  <c r="D14" i="26"/>
  <c r="D4" i="15" l="1"/>
  <c r="B1" i="15" s="1"/>
  <c r="D12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4" i="24"/>
  <c r="D13" i="24"/>
  <c r="D5" i="24"/>
  <c r="D4" i="24" s="1"/>
  <c r="D12" i="23"/>
  <c r="D11" i="23"/>
  <c r="D10" i="23"/>
  <c r="D12" i="24" l="1"/>
  <c r="B1" i="24" s="1"/>
  <c r="D14" i="25"/>
  <c r="D3" i="25"/>
  <c r="B1" i="25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B1" i="5" l="1"/>
  <c r="A1" i="22" s="1"/>
  <c r="B1" i="22" s="1"/>
</calcChain>
</file>

<file path=xl/sharedStrings.xml><?xml version="1.0" encoding="utf-8"?>
<sst xmlns="http://schemas.openxmlformats.org/spreadsheetml/2006/main" count="295" uniqueCount="131">
  <si>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</si>
  <si>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</si>
  <si>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</si>
  <si>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</si>
  <si>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</si>
  <si>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</si>
  <si>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</si>
  <si>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</si>
  <si>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</si>
  <si>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</si>
  <si>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</si>
  <si>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</si>
  <si>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</si>
  <si>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</si>
  <si>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</si>
  <si>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</si>
  <si>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1 день</t>
  </si>
  <si>
    <t>Чай с лимоном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</si>
  <si>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</si>
  <si>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</si>
  <si>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</si>
  <si>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</si>
  <si>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</si>
  <si>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Сосиски, сардельки, колбаса отварные</t>
  </si>
  <si>
    <t>Каша гречневая рассыпчатая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</si>
  <si>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</si>
  <si>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</si>
  <si>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</si>
  <si>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</si>
  <si>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</si>
  <si>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</si>
  <si>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</si>
  <si>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</si>
  <si>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</si>
  <si>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</si>
  <si>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</si>
  <si>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</si>
  <si>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</si>
  <si>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</si>
  <si>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</si>
  <si>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</si>
  <si>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</si>
  <si>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</si>
  <si>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</si>
  <si>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</si>
  <si>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</si>
  <si>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</si>
  <si>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</si>
  <si>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</si>
  <si>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</si>
  <si>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</si>
  <si>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</si>
  <si>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</si>
  <si>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</si>
  <si>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</si>
  <si>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</si>
  <si>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</si>
  <si>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</si>
  <si>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</si>
  <si>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</si>
  <si>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</si>
  <si>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</si>
  <si>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</si>
  <si>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</si>
  <si>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</si>
  <si>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</si>
  <si>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</si>
  <si>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</si>
  <si>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</si>
  <si>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</si>
  <si>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</si>
  <si>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</si>
  <si>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</si>
  <si>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</si>
  <si>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</si>
  <si>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</si>
  <si>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</si>
  <si>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</si>
  <si>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</si>
  <si>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</si>
  <si>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</si>
  <si>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</si>
  <si>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</si>
  <si>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</si>
  <si>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</si>
  <si>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</si>
  <si>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</si>
  <si>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</si>
  <si>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</si>
  <si>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Яйцо вареное</t>
  </si>
  <si>
    <t>Каша дружба</t>
  </si>
  <si>
    <t>яблоко</t>
  </si>
  <si>
    <t>говядина кости</t>
  </si>
  <si>
    <t>Каша пшенная</t>
  </si>
  <si>
    <t>помидоры свежие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</si>
  <si>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</si>
  <si>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</si>
  <si>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</si>
  <si>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</si>
  <si>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</si>
  <si>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</si>
  <si>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</si>
  <si>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</si>
  <si>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</si>
  <si>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</si>
  <si>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</si>
  <si>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</si>
  <si>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</si>
  <si>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</si>
  <si>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</si>
  <si>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</si>
  <si>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</si>
  <si>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</si>
  <si>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</si>
  <si>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 xml:space="preserve"> хлеб</t>
  </si>
  <si>
    <t>мандарин</t>
  </si>
  <si>
    <t>с 11-18 лет</t>
  </si>
  <si>
    <t xml:space="preserve">Яйцо вареное </t>
  </si>
  <si>
    <t>Салат из капусты с морковью</t>
  </si>
  <si>
    <t>лимонная кислота</t>
  </si>
  <si>
    <t>капуста тушеная</t>
  </si>
  <si>
    <t>томат пюре</t>
  </si>
  <si>
    <t>соус молочный</t>
  </si>
  <si>
    <t>масло</t>
  </si>
  <si>
    <t>Утверждаю</t>
  </si>
  <si>
    <t>Директор  МБОУ "Паспартинская СОШ им.А.Г.Калкина"</t>
  </si>
  <si>
    <t>_______А.В.Байжигитов</t>
  </si>
  <si>
    <t xml:space="preserve">«___»____________2021г.        </t>
  </si>
  <si>
    <t>МБОУ "Паспартинская СОШ им.А.Г.Калкина"</t>
  </si>
  <si>
    <t>Отд/корп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</si>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</sst>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6" xfId="0" applyNumberFormat="1" applyFill="1" applyBorder="1" applyAlignment="1">
      <alignment wrapText="1"/>
    </xf>
    <xf numFmtId="2" fontId="0" fillId="0" borderId="9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1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0" fillId="0" borderId="0" xfId="0" applyFont="1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4"/>
  <sheetViews>
    <sheetView tabSelected="1" zoomScale="70" zoomScaleNormal="70" workbookViewId="0">
      <pane ySplit="12" topLeftCell="A13" activePane="bottomLeft" state="frozen"/>
      <selection activeCell="D1" sqref="D1"/>
      <selection pane="bottomLeft" activeCell="C21" sqref="C21"/>
    </sheetView>
  </sheetViews>
  <sheetFormatPr defaultRowHeight="15" x14ac:dyDescent="0.25"/>
  <cols>
    <col min="2" max="2" width="13.28515625" customWidth="1"/>
    <col min="3" max="3" width="17.140625" style="44" customWidth="1"/>
    <col min="4" max="4" width="24.5703125" customWidth="1"/>
    <col min="5" max="5" width="16.5703125" customWidth="1"/>
    <col min="9" max="9" width="13.140625" customWidth="1"/>
  </cols>
  <sheetData>
    <row r="1" spans="1:17" x14ac:dyDescent="0.25">
      <c r="A1" s="39"/>
      <c r="B1" s="6"/>
      <c r="C1" s="42"/>
      <c r="D1" s="6"/>
      <c r="E1" s="6"/>
      <c r="F1" s="6"/>
      <c r="G1" s="6"/>
      <c r="H1" s="6"/>
      <c r="I1" s="6"/>
      <c r="N1" s="40"/>
      <c r="O1" s="6"/>
      <c r="P1" s="6"/>
      <c r="Q1" s="6"/>
    </row>
    <row r="2" spans="1:17" x14ac:dyDescent="0.25">
      <c r="A2" s="39"/>
      <c r="B2" s="6"/>
      <c r="C2" s="42"/>
      <c r="D2" s="6"/>
      <c r="E2" s="6"/>
      <c r="F2" s="6"/>
      <c r="G2" s="6"/>
      <c r="H2" s="6"/>
      <c r="I2" s="6"/>
      <c r="N2" s="40" t="s">
        <v>124</v>
      </c>
      <c r="O2" s="6"/>
      <c r="P2" s="6"/>
      <c r="Q2" s="6"/>
    </row>
    <row r="3" spans="1:17" x14ac:dyDescent="0.25">
      <c r="A3" s="39"/>
      <c r="B3" s="6"/>
      <c r="C3" s="42"/>
      <c r="D3" s="6"/>
      <c r="E3" s="6"/>
      <c r="F3" s="6"/>
      <c r="G3" s="6"/>
      <c r="H3" s="6"/>
      <c r="I3" s="6"/>
      <c r="L3" s="60" t="s">
        <v>125</v>
      </c>
      <c r="N3" s="40"/>
      <c r="O3" s="6"/>
      <c r="P3" s="6"/>
      <c r="Q3" s="6"/>
    </row>
    <row r="4" spans="1:17" x14ac:dyDescent="0.25">
      <c r="A4" s="39"/>
      <c r="B4" s="6"/>
      <c r="C4" s="42"/>
      <c r="D4" s="6"/>
      <c r="E4" s="6"/>
      <c r="F4" s="6"/>
      <c r="G4" s="6"/>
      <c r="H4" s="6"/>
      <c r="I4" s="6"/>
      <c r="N4" s="40" t="s">
        <v>126</v>
      </c>
      <c r="O4" s="6"/>
      <c r="P4" s="6"/>
      <c r="Q4" s="6"/>
    </row>
    <row r="5" spans="1:17" x14ac:dyDescent="0.25">
      <c r="A5" s="39"/>
      <c r="B5" s="6"/>
      <c r="C5" s="42"/>
      <c r="D5" s="6"/>
      <c r="E5" s="6"/>
      <c r="F5" s="6"/>
      <c r="G5" s="6"/>
      <c r="H5" s="6"/>
      <c r="I5" s="6"/>
      <c r="N5" s="40" t="s">
        <v>127</v>
      </c>
      <c r="O5" s="6"/>
      <c r="P5" s="6"/>
      <c r="Q5" s="6"/>
    </row>
    <row r="6" spans="1:17" x14ac:dyDescent="0.25">
      <c r="A6" s="39"/>
      <c r="B6" s="6"/>
      <c r="E6" s="6"/>
      <c r="F6" s="6"/>
      <c r="G6" s="6"/>
      <c r="H6" s="6"/>
      <c r="I6" s="6"/>
      <c r="N6" s="40"/>
      <c r="O6" s="6"/>
      <c r="P6" s="6"/>
      <c r="Q6" s="6"/>
    </row>
    <row r="7" spans="1:17" ht="16.5" x14ac:dyDescent="0.25">
      <c r="A7" s="39"/>
      <c r="B7" s="77" t="s">
        <v>128</v>
      </c>
      <c r="D7" s="50"/>
      <c r="E7" s="50"/>
      <c r="F7" s="50"/>
      <c r="G7" s="78" t="s">
        <v>129</v>
      </c>
      <c r="H7" s="50">
        <v>1</v>
      </c>
      <c r="I7" s="50"/>
      <c r="N7" s="40"/>
      <c r="O7" s="6"/>
      <c r="P7" s="78" t="s">
        <v>130</v>
      </c>
      <c r="Q7" s="6">
        <v>1</v>
      </c>
    </row>
    <row r="8" spans="1:17" ht="18.75" x14ac:dyDescent="0.3">
      <c r="A8" s="39"/>
      <c r="B8" s="49"/>
      <c r="D8" s="50"/>
      <c r="E8" s="50"/>
      <c r="F8" s="50"/>
      <c r="G8" s="50"/>
      <c r="H8" s="50"/>
      <c r="I8" s="50"/>
      <c r="N8" s="40"/>
      <c r="O8" s="6"/>
      <c r="P8" s="6"/>
      <c r="Q8" s="6"/>
    </row>
    <row r="9" spans="1:17" x14ac:dyDescent="0.25">
      <c r="A9" s="65" t="s">
        <v>0</v>
      </c>
      <c r="B9" s="65"/>
      <c r="C9" s="66" t="s">
        <v>1</v>
      </c>
      <c r="D9" s="65" t="s">
        <v>2</v>
      </c>
      <c r="E9" s="61" t="s">
        <v>3</v>
      </c>
      <c r="F9" s="67" t="s">
        <v>4</v>
      </c>
      <c r="G9" s="67"/>
      <c r="H9" s="67"/>
      <c r="I9" s="68" t="s">
        <v>18</v>
      </c>
      <c r="J9" s="69" t="s">
        <v>19</v>
      </c>
      <c r="K9" s="69"/>
      <c r="L9" s="69"/>
      <c r="M9" s="69"/>
      <c r="N9" s="67" t="s">
        <v>20</v>
      </c>
      <c r="O9" s="67"/>
      <c r="P9" s="67"/>
      <c r="Q9" s="67"/>
    </row>
    <row r="10" spans="1:17" x14ac:dyDescent="0.25">
      <c r="A10" s="65"/>
      <c r="B10" s="65"/>
      <c r="C10" s="66"/>
      <c r="D10" s="65"/>
      <c r="E10" s="1" t="s">
        <v>116</v>
      </c>
      <c r="F10" s="62" t="s">
        <v>5</v>
      </c>
      <c r="G10" s="62" t="s">
        <v>6</v>
      </c>
      <c r="H10" s="62" t="s">
        <v>7</v>
      </c>
      <c r="I10" s="68"/>
      <c r="J10" s="62" t="s">
        <v>8</v>
      </c>
      <c r="K10" s="62" t="s">
        <v>9</v>
      </c>
      <c r="L10" s="62" t="s">
        <v>10</v>
      </c>
      <c r="M10" s="62" t="s">
        <v>11</v>
      </c>
      <c r="N10" s="62" t="s">
        <v>12</v>
      </c>
      <c r="O10" s="62" t="s">
        <v>13</v>
      </c>
      <c r="P10" s="62" t="s">
        <v>14</v>
      </c>
      <c r="Q10" s="62" t="s">
        <v>15</v>
      </c>
    </row>
    <row r="11" spans="1:17" ht="30" x14ac:dyDescent="0.25">
      <c r="A11" s="70" t="s">
        <v>16</v>
      </c>
      <c r="B11" s="72"/>
      <c r="C11" s="41">
        <v>196</v>
      </c>
      <c r="D11" s="3" t="s">
        <v>24</v>
      </c>
      <c r="E11" s="4">
        <v>150</v>
      </c>
      <c r="F11" s="5">
        <v>11.64</v>
      </c>
      <c r="G11" s="5">
        <v>7.24</v>
      </c>
      <c r="H11" s="5">
        <v>60</v>
      </c>
      <c r="I11" s="5">
        <v>351.74</v>
      </c>
      <c r="J11" s="5">
        <v>0.48</v>
      </c>
      <c r="K11" s="5"/>
      <c r="L11" s="5">
        <v>0.04</v>
      </c>
      <c r="M11" s="5"/>
      <c r="N11" s="5">
        <v>66.38</v>
      </c>
      <c r="O11" s="5">
        <v>193.08</v>
      </c>
      <c r="P11" s="5">
        <v>90.44</v>
      </c>
      <c r="Q11" s="5">
        <v>7.38</v>
      </c>
    </row>
    <row r="12" spans="1:17" ht="29.25" customHeight="1" x14ac:dyDescent="0.25">
      <c r="A12" s="73"/>
      <c r="B12" s="74"/>
      <c r="C12" s="45">
        <v>185</v>
      </c>
      <c r="D12" s="46" t="s">
        <v>23</v>
      </c>
      <c r="E12" s="47">
        <v>60</v>
      </c>
      <c r="F12" s="48">
        <v>6.62</v>
      </c>
      <c r="G12" s="48">
        <v>16.04</v>
      </c>
      <c r="H12" s="48">
        <v>1.57</v>
      </c>
      <c r="I12" s="48">
        <v>179.72</v>
      </c>
      <c r="J12" s="48">
        <v>0.13</v>
      </c>
      <c r="K12" s="48"/>
      <c r="L12" s="48">
        <v>0.02</v>
      </c>
      <c r="M12" s="48"/>
      <c r="N12" s="48">
        <v>6</v>
      </c>
      <c r="O12" s="48">
        <v>105.95</v>
      </c>
      <c r="P12" s="48">
        <v>12.05</v>
      </c>
      <c r="Q12" s="48">
        <v>1.27</v>
      </c>
    </row>
    <row r="13" spans="1:17" x14ac:dyDescent="0.25">
      <c r="A13" s="73"/>
      <c r="B13" s="74"/>
      <c r="C13" s="41" t="s">
        <v>87</v>
      </c>
      <c r="D13" s="3" t="s">
        <v>21</v>
      </c>
      <c r="E13" s="41">
        <v>200</v>
      </c>
      <c r="F13" s="5">
        <v>1</v>
      </c>
      <c r="G13" s="5"/>
      <c r="H13" s="5">
        <v>21.2</v>
      </c>
      <c r="I13" s="5">
        <v>94</v>
      </c>
      <c r="J13" s="5"/>
      <c r="K13" s="5"/>
      <c r="L13" s="5"/>
      <c r="M13" s="5"/>
      <c r="N13" s="5"/>
      <c r="O13" s="5"/>
      <c r="P13" s="5"/>
      <c r="Q13" s="5"/>
    </row>
    <row r="14" spans="1:17" s="6" customFormat="1" x14ac:dyDescent="0.25">
      <c r="A14" s="73"/>
      <c r="B14" s="74"/>
      <c r="C14" s="43" t="s">
        <v>87</v>
      </c>
      <c r="D14" s="8" t="s">
        <v>89</v>
      </c>
      <c r="E14" s="51">
        <v>40</v>
      </c>
      <c r="F14" s="7">
        <v>5.0999999999999996</v>
      </c>
      <c r="G14" s="7">
        <v>4.5999999999999996</v>
      </c>
      <c r="H14" s="7">
        <v>0.3</v>
      </c>
      <c r="I14" s="7">
        <v>63</v>
      </c>
      <c r="J14" s="7"/>
      <c r="K14" s="7"/>
      <c r="L14" s="7"/>
      <c r="M14" s="7"/>
      <c r="N14" s="7"/>
      <c r="O14" s="7"/>
      <c r="P14" s="7"/>
      <c r="Q14" s="7"/>
    </row>
    <row r="15" spans="1:17" s="6" customFormat="1" x14ac:dyDescent="0.25">
      <c r="A15" s="73"/>
      <c r="B15" s="74"/>
      <c r="C15" s="43" t="s">
        <v>87</v>
      </c>
      <c r="D15" s="8" t="s">
        <v>22</v>
      </c>
      <c r="E15" s="51">
        <v>40</v>
      </c>
      <c r="F15" s="7">
        <v>4.28</v>
      </c>
      <c r="G15" s="7">
        <v>0.4</v>
      </c>
      <c r="H15" s="7">
        <v>20.67</v>
      </c>
      <c r="I15" s="7">
        <v>94.93</v>
      </c>
      <c r="J15" s="7">
        <v>0.04</v>
      </c>
      <c r="K15" s="7">
        <v>0</v>
      </c>
      <c r="L15" s="7">
        <v>0</v>
      </c>
      <c r="M15" s="7">
        <v>0.52</v>
      </c>
      <c r="N15" s="7">
        <v>9.1999999999999993</v>
      </c>
      <c r="O15" s="7">
        <v>34.799999999999997</v>
      </c>
      <c r="P15" s="7">
        <v>13.2</v>
      </c>
      <c r="Q15" s="7">
        <v>0.44</v>
      </c>
    </row>
    <row r="16" spans="1:17" s="6" customFormat="1" x14ac:dyDescent="0.25">
      <c r="A16" s="75"/>
      <c r="B16" s="76"/>
      <c r="C16" s="43" t="s">
        <v>87</v>
      </c>
      <c r="D16" s="8" t="s">
        <v>86</v>
      </c>
      <c r="E16" s="51">
        <v>40</v>
      </c>
      <c r="F16" s="7">
        <v>4.28</v>
      </c>
      <c r="G16" s="7">
        <v>0.4</v>
      </c>
      <c r="H16" s="7">
        <v>20.67</v>
      </c>
      <c r="I16" s="7">
        <v>94.93</v>
      </c>
      <c r="J16" s="7">
        <v>0.04</v>
      </c>
      <c r="K16" s="7">
        <v>0</v>
      </c>
      <c r="L16" s="7">
        <v>0</v>
      </c>
      <c r="M16" s="7">
        <v>0.52</v>
      </c>
      <c r="N16" s="7">
        <v>9.1999999999999993</v>
      </c>
      <c r="O16" s="7">
        <v>34.799999999999997</v>
      </c>
      <c r="P16" s="7">
        <v>13.2</v>
      </c>
      <c r="Q16" s="7">
        <v>0.44</v>
      </c>
    </row>
    <row r="17" spans="1:17" s="6" customFormat="1" x14ac:dyDescent="0.25">
      <c r="A17" s="70" t="s">
        <v>79</v>
      </c>
      <c r="B17" s="71"/>
      <c r="C17" s="71"/>
      <c r="D17" s="71"/>
      <c r="E17" s="72"/>
      <c r="F17" s="34">
        <f t="shared" ref="F17:Q17" si="0">SUM(F11:F16)</f>
        <v>32.92</v>
      </c>
      <c r="G17" s="34">
        <f t="shared" si="0"/>
        <v>28.68</v>
      </c>
      <c r="H17" s="34">
        <f t="shared" si="0"/>
        <v>124.41</v>
      </c>
      <c r="I17" s="34">
        <f t="shared" si="0"/>
        <v>878.32000000000016</v>
      </c>
      <c r="J17" s="34">
        <f t="shared" si="0"/>
        <v>0.69000000000000006</v>
      </c>
      <c r="K17" s="34">
        <f t="shared" si="0"/>
        <v>0</v>
      </c>
      <c r="L17" s="34">
        <f t="shared" si="0"/>
        <v>0.06</v>
      </c>
      <c r="M17" s="34">
        <f t="shared" si="0"/>
        <v>1.04</v>
      </c>
      <c r="N17" s="34">
        <f t="shared" si="0"/>
        <v>90.78</v>
      </c>
      <c r="O17" s="34">
        <f t="shared" si="0"/>
        <v>368.63000000000005</v>
      </c>
      <c r="P17" s="34">
        <f t="shared" si="0"/>
        <v>128.88999999999999</v>
      </c>
      <c r="Q17" s="34">
        <f t="shared" si="0"/>
        <v>9.5299999999999994</v>
      </c>
    </row>
    <row r="18" spans="1:17" s="6" customFormat="1" ht="14.2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s="6" customForma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 s="54" customForma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54" customForma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6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/>
    <row r="27" spans="1:17" s="6" customFormat="1" x14ac:dyDescent="0.25"/>
    <row r="28" spans="1:17" s="6" customFormat="1" x14ac:dyDescent="0.25"/>
    <row r="29" spans="1:17" s="6" customFormat="1" x14ac:dyDescent="0.25"/>
    <row r="30" spans="1:17" s="6" customFormat="1" x14ac:dyDescent="0.25"/>
    <row r="31" spans="1:17" s="6" customFormat="1" x14ac:dyDescent="0.25"/>
    <row r="32" spans="1:17" s="6" customFormat="1" x14ac:dyDescent="0.25"/>
    <row r="33" spans="1:17" s="6" customFormat="1" ht="39" customHeight="1" x14ac:dyDescent="0.25"/>
    <row r="34" spans="1:17" s="6" customFormat="1" x14ac:dyDescent="0.25"/>
    <row r="35" spans="1:17" s="6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C37"/>
    </row>
    <row r="38" spans="1:17" x14ac:dyDescent="0.25">
      <c r="C38"/>
    </row>
    <row r="39" spans="1:17" x14ac:dyDescent="0.25">
      <c r="C39"/>
    </row>
    <row r="40" spans="1:17" x14ac:dyDescent="0.25">
      <c r="C40"/>
    </row>
    <row r="41" spans="1:17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12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12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25">
      <c r="C45"/>
    </row>
    <row r="46" spans="1:17" x14ac:dyDescent="0.25">
      <c r="C46"/>
    </row>
    <row r="47" spans="1:17" x14ac:dyDescent="0.25">
      <c r="C47"/>
    </row>
    <row r="48" spans="1:17" x14ac:dyDescent="0.25">
      <c r="C48"/>
    </row>
    <row r="49" spans="1:17" x14ac:dyDescent="0.25">
      <c r="C49"/>
    </row>
    <row r="50" spans="1:17" x14ac:dyDescent="0.25">
      <c r="C50"/>
    </row>
    <row r="51" spans="1:17" x14ac:dyDescent="0.25">
      <c r="C51"/>
    </row>
    <row r="52" spans="1:17" x14ac:dyDescent="0.25">
      <c r="C52"/>
    </row>
    <row r="53" spans="1:17" x14ac:dyDescent="0.25">
      <c r="C53"/>
    </row>
    <row r="54" spans="1:17" x14ac:dyDescent="0.25">
      <c r="C54"/>
    </row>
    <row r="55" spans="1:17" x14ac:dyDescent="0.25">
      <c r="C55"/>
    </row>
    <row r="56" spans="1:1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6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6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5">
      <c r="C60"/>
    </row>
    <row r="61" spans="1:17" x14ac:dyDescent="0.25">
      <c r="C61"/>
    </row>
    <row r="62" spans="1:17" x14ac:dyDescent="0.25">
      <c r="C62"/>
    </row>
    <row r="63" spans="1:17" x14ac:dyDescent="0.25">
      <c r="C63"/>
    </row>
    <row r="64" spans="1:17" x14ac:dyDescent="0.25">
      <c r="C64"/>
    </row>
    <row r="65" spans="1:17" x14ac:dyDescent="0.25">
      <c r="C65"/>
    </row>
    <row r="66" spans="1:17" x14ac:dyDescent="0.25">
      <c r="C66"/>
    </row>
    <row r="67" spans="1:17" x14ac:dyDescent="0.25">
      <c r="C67"/>
    </row>
    <row r="68" spans="1:17" x14ac:dyDescent="0.25">
      <c r="C68"/>
    </row>
    <row r="69" spans="1:17" x14ac:dyDescent="0.25">
      <c r="C69"/>
    </row>
    <row r="70" spans="1:17" x14ac:dyDescent="0.25">
      <c r="C70"/>
    </row>
    <row r="71" spans="1:1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x14ac:dyDescent="0.25">
      <c r="C72"/>
    </row>
    <row r="73" spans="1:17" s="12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5">
      <c r="C74"/>
    </row>
    <row r="75" spans="1:17" x14ac:dyDescent="0.25">
      <c r="C75"/>
    </row>
    <row r="76" spans="1:17" x14ac:dyDescent="0.25">
      <c r="C76"/>
    </row>
    <row r="77" spans="1:17" x14ac:dyDescent="0.25">
      <c r="C77"/>
    </row>
    <row r="78" spans="1:17" x14ac:dyDescent="0.25">
      <c r="C78"/>
    </row>
    <row r="79" spans="1:17" x14ac:dyDescent="0.25">
      <c r="C79"/>
    </row>
    <row r="80" spans="1:17" x14ac:dyDescent="0.25">
      <c r="C80"/>
    </row>
    <row r="81" spans="1:17" x14ac:dyDescent="0.25">
      <c r="C81"/>
    </row>
    <row r="82" spans="1:17" x14ac:dyDescent="0.25">
      <c r="C82"/>
    </row>
    <row r="83" spans="1:17" x14ac:dyDescent="0.25">
      <c r="C83"/>
    </row>
    <row r="84" spans="1:17" x14ac:dyDescent="0.25">
      <c r="A84" s="60"/>
      <c r="B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</row>
  </sheetData>
  <mergeCells count="9">
    <mergeCell ref="N9:Q9"/>
    <mergeCell ref="A17:E17"/>
    <mergeCell ref="A11:B16"/>
    <mergeCell ref="A9:B10"/>
    <mergeCell ref="C9:C10"/>
    <mergeCell ref="D9:D10"/>
    <mergeCell ref="F9:H9"/>
    <mergeCell ref="I9:I10"/>
    <mergeCell ref="J9:M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6">
        <f>D3+D6+D12+D15+D16</f>
        <v>27.871960000000001</v>
      </c>
      <c r="C1" s="6"/>
      <c r="D1" s="6"/>
    </row>
    <row r="2" spans="1:5" x14ac:dyDescent="0.25">
      <c r="A2" s="6"/>
      <c r="B2" s="35" t="s">
        <v>27</v>
      </c>
      <c r="C2" s="35" t="s">
        <v>28</v>
      </c>
      <c r="D2" s="35" t="s">
        <v>29</v>
      </c>
    </row>
    <row r="3" spans="1:5" s="6" customFormat="1" ht="45" customHeight="1" x14ac:dyDescent="0.25">
      <c r="A3" s="2" t="s">
        <v>108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109</v>
      </c>
      <c r="B4" s="22">
        <v>54</v>
      </c>
      <c r="C4" s="22">
        <v>57.24</v>
      </c>
      <c r="D4" s="57">
        <f>B4*C4/1000</f>
        <v>3.0909599999999999</v>
      </c>
      <c r="E4" s="23"/>
    </row>
    <row r="5" spans="1:5" s="6" customFormat="1" x14ac:dyDescent="0.25">
      <c r="A5" s="26" t="s">
        <v>47</v>
      </c>
      <c r="B5" s="27">
        <v>6.75</v>
      </c>
      <c r="C5" s="27">
        <v>480</v>
      </c>
      <c r="D5" s="57">
        <f>B5*C5/1000</f>
        <v>3.24</v>
      </c>
      <c r="E5" s="23"/>
    </row>
    <row r="6" spans="1:5" s="6" customFormat="1" ht="17.25" customHeight="1" x14ac:dyDescent="0.25">
      <c r="A6" s="15" t="s">
        <v>55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57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45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26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56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47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60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62</v>
      </c>
      <c r="B13" s="38">
        <v>30</v>
      </c>
      <c r="C13" s="38">
        <v>112.73</v>
      </c>
      <c r="D13" s="30">
        <f>C13*B13/1000</f>
        <v>3.3818999999999999</v>
      </c>
      <c r="E13" s="9"/>
    </row>
    <row r="14" spans="1:5" x14ac:dyDescent="0.25">
      <c r="A14" s="26" t="s">
        <v>32</v>
      </c>
      <c r="B14" s="27">
        <v>15</v>
      </c>
      <c r="C14" s="27">
        <v>46.8</v>
      </c>
      <c r="D14" s="37">
        <f>C14*B14/1000</f>
        <v>0.70199999999999996</v>
      </c>
      <c r="E14" s="9"/>
    </row>
    <row r="15" spans="1:5" x14ac:dyDescent="0.25">
      <c r="A15" s="15" t="s">
        <v>45</v>
      </c>
      <c r="B15" s="15"/>
      <c r="C15" s="52"/>
      <c r="D15" s="16">
        <v>1.28</v>
      </c>
      <c r="E15" s="9"/>
    </row>
    <row r="16" spans="1:5" x14ac:dyDescent="0.25">
      <c r="A16" s="15" t="s">
        <v>84</v>
      </c>
      <c r="B16" s="15"/>
      <c r="C16" s="52"/>
      <c r="D16" s="16">
        <v>1.34</v>
      </c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A34" sqref="A3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6">
        <f>D3+D14+D15+D20+D21</f>
        <v>35.362780000000001</v>
      </c>
      <c r="C1" s="6"/>
      <c r="D1" s="6"/>
    </row>
    <row r="2" spans="1:4" x14ac:dyDescent="0.25">
      <c r="A2" s="6"/>
      <c r="B2" s="35" t="s">
        <v>27</v>
      </c>
      <c r="C2" s="35" t="s">
        <v>28</v>
      </c>
      <c r="D2" s="35" t="s">
        <v>29</v>
      </c>
    </row>
    <row r="3" spans="1:4" s="6" customFormat="1" ht="45" customHeight="1" x14ac:dyDescent="0.25">
      <c r="A3" s="15" t="s">
        <v>101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34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36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38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37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94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54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48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41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44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40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45</v>
      </c>
      <c r="B14" s="15">
        <v>40</v>
      </c>
      <c r="C14" s="52"/>
      <c r="D14" s="16">
        <v>1.28</v>
      </c>
    </row>
    <row r="15" spans="1:4" x14ac:dyDescent="0.25">
      <c r="A15" s="15" t="s">
        <v>17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61</v>
      </c>
      <c r="B16" s="22">
        <v>30</v>
      </c>
      <c r="C16" s="38">
        <v>112.73</v>
      </c>
      <c r="D16" s="19">
        <f t="shared" ref="D16:D19" si="1">C16*B16/1000</f>
        <v>3.3818999999999999</v>
      </c>
    </row>
    <row r="17" spans="1:4" x14ac:dyDescent="0.25">
      <c r="A17" s="21" t="s">
        <v>41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32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78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45</v>
      </c>
      <c r="B20" s="22"/>
      <c r="C20" s="22"/>
      <c r="D20" s="19">
        <v>1.34</v>
      </c>
    </row>
    <row r="21" spans="1:4" x14ac:dyDescent="0.25">
      <c r="A21" s="21" t="s">
        <v>110</v>
      </c>
      <c r="B21" s="22">
        <v>30</v>
      </c>
      <c r="C21" s="22">
        <v>241.4</v>
      </c>
      <c r="D21" s="15">
        <f>C21*B21/1000</f>
        <v>7.242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88</v>
      </c>
      <c r="B1" s="36">
        <f>D3+D9+D12+D13+D14+D15</f>
        <v>79.568679000000003</v>
      </c>
      <c r="C1" s="6"/>
      <c r="D1" s="6"/>
    </row>
    <row r="2" spans="1:6" x14ac:dyDescent="0.25">
      <c r="A2" s="6"/>
      <c r="B2" s="35" t="s">
        <v>27</v>
      </c>
      <c r="C2" s="35" t="s">
        <v>28</v>
      </c>
      <c r="D2" s="35" t="s">
        <v>29</v>
      </c>
    </row>
    <row r="3" spans="1:6" s="6" customFormat="1" ht="45" customHeight="1" x14ac:dyDescent="0.25">
      <c r="A3" s="24" t="s">
        <v>49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50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25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38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51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48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72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73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47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77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45</v>
      </c>
      <c r="B13" s="15"/>
      <c r="C13" s="52"/>
      <c r="D13" s="16">
        <v>1.28</v>
      </c>
      <c r="E13" s="22"/>
      <c r="F13" s="17"/>
    </row>
    <row r="14" spans="1:6" x14ac:dyDescent="0.25">
      <c r="A14" s="15" t="s">
        <v>84</v>
      </c>
      <c r="B14" s="15"/>
      <c r="C14" s="52"/>
      <c r="D14" s="16">
        <v>1.34</v>
      </c>
      <c r="E14" s="22"/>
      <c r="F14" s="17"/>
    </row>
    <row r="15" spans="1:6" x14ac:dyDescent="0.25">
      <c r="A15" s="15" t="s">
        <v>30</v>
      </c>
      <c r="B15" s="15">
        <v>200</v>
      </c>
      <c r="C15" s="52">
        <v>86.4</v>
      </c>
      <c r="D15" s="15">
        <f>C15*B15/1000</f>
        <v>17.28</v>
      </c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8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6">
        <f>D4+D10+D11+D16</f>
        <v>31.264032499999999</v>
      </c>
      <c r="C1" s="6"/>
      <c r="D1" s="6"/>
    </row>
    <row r="2" spans="1:4" x14ac:dyDescent="0.25">
      <c r="A2" s="6"/>
      <c r="B2" s="35" t="s">
        <v>27</v>
      </c>
      <c r="C2" s="35" t="s">
        <v>28</v>
      </c>
      <c r="D2" s="35" t="s">
        <v>29</v>
      </c>
    </row>
    <row r="3" spans="1:4" s="6" customFormat="1" ht="45" customHeight="1" x14ac:dyDescent="0.25">
      <c r="A3"/>
      <c r="B3" s="56" t="s">
        <v>27</v>
      </c>
      <c r="C3" s="56" t="s">
        <v>28</v>
      </c>
      <c r="D3" s="56" t="s">
        <v>29</v>
      </c>
    </row>
    <row r="4" spans="1:4" s="6" customFormat="1" x14ac:dyDescent="0.25">
      <c r="A4" s="15" t="s">
        <v>93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83</v>
      </c>
      <c r="B5" s="22">
        <v>30</v>
      </c>
      <c r="C5" s="22">
        <v>39</v>
      </c>
      <c r="D5" s="57">
        <f t="shared" ref="D5:D9" si="0">B5*C5/1000</f>
        <v>1.17</v>
      </c>
    </row>
    <row r="6" spans="1:4" s="6" customFormat="1" ht="17.25" customHeight="1" x14ac:dyDescent="0.25">
      <c r="A6" s="21" t="s">
        <v>76</v>
      </c>
      <c r="B6" s="22">
        <v>106.7</v>
      </c>
      <c r="C6" s="17">
        <v>70</v>
      </c>
      <c r="D6" s="57">
        <f t="shared" si="0"/>
        <v>7.4690000000000003</v>
      </c>
    </row>
    <row r="7" spans="1:4" s="6" customFormat="1" x14ac:dyDescent="0.25">
      <c r="A7" s="21" t="s">
        <v>41</v>
      </c>
      <c r="B7" s="22">
        <v>69.3</v>
      </c>
      <c r="C7" s="17"/>
      <c r="D7" s="57">
        <f t="shared" si="0"/>
        <v>0</v>
      </c>
    </row>
    <row r="8" spans="1:4" s="6" customFormat="1" x14ac:dyDescent="0.25">
      <c r="A8" s="21" t="s">
        <v>32</v>
      </c>
      <c r="B8" s="11">
        <v>5</v>
      </c>
      <c r="C8" s="11">
        <v>46.8</v>
      </c>
      <c r="D8" s="57">
        <f t="shared" si="0"/>
        <v>0.23400000000000001</v>
      </c>
    </row>
    <row r="9" spans="1:4" s="6" customFormat="1" x14ac:dyDescent="0.25">
      <c r="A9" s="14" t="s">
        <v>47</v>
      </c>
      <c r="B9" s="53">
        <v>5</v>
      </c>
      <c r="C9" s="53">
        <v>480</v>
      </c>
      <c r="D9" s="57">
        <f t="shared" si="0"/>
        <v>2.4</v>
      </c>
    </row>
    <row r="10" spans="1:4" s="6" customFormat="1" x14ac:dyDescent="0.25">
      <c r="A10" s="15" t="s">
        <v>45</v>
      </c>
      <c r="B10" s="15"/>
      <c r="C10" s="52"/>
      <c r="D10" s="16">
        <v>1.28</v>
      </c>
    </row>
    <row r="11" spans="1:4" ht="13.5" customHeight="1" x14ac:dyDescent="0.25">
      <c r="A11" s="15" t="s">
        <v>52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53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32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41</v>
      </c>
      <c r="B14" s="27">
        <v>190</v>
      </c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 t="s">
        <v>113</v>
      </c>
      <c r="B16" s="15">
        <v>200</v>
      </c>
      <c r="C16" s="15">
        <v>74.900000000000006</v>
      </c>
      <c r="D16" s="15">
        <f>C16*B16/1000</f>
        <v>14.980000000000002</v>
      </c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569.26755509999998</v>
      </c>
      <c r="B1">
        <f>A1/12</f>
        <v>47.438962924999998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88</v>
      </c>
      <c r="B1" s="36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27</v>
      </c>
      <c r="C2" s="15" t="s">
        <v>28</v>
      </c>
      <c r="D2" s="15" t="s">
        <v>29</v>
      </c>
      <c r="E2" s="6"/>
    </row>
    <row r="3" spans="1:6" s="6" customFormat="1" ht="45" customHeight="1" x14ac:dyDescent="0.25">
      <c r="A3" s="15" t="s">
        <v>71</v>
      </c>
      <c r="B3" s="7">
        <v>60</v>
      </c>
      <c r="C3" s="52"/>
      <c r="D3" s="16">
        <f>D4</f>
        <v>18.72</v>
      </c>
      <c r="F3" s="23"/>
    </row>
    <row r="4" spans="1:6" s="6" customFormat="1" x14ac:dyDescent="0.25">
      <c r="A4" s="22" t="s">
        <v>71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58</v>
      </c>
      <c r="B5" s="15">
        <v>150</v>
      </c>
      <c r="C5" s="52"/>
      <c r="D5" s="16">
        <f>D6+D8</f>
        <v>7.0690259999999991</v>
      </c>
      <c r="F5" s="23"/>
    </row>
    <row r="6" spans="1:6" s="6" customFormat="1" ht="32.25" customHeight="1" x14ac:dyDescent="0.25">
      <c r="A6" s="13" t="s">
        <v>59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41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47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30</v>
      </c>
      <c r="B9" s="15">
        <v>200</v>
      </c>
      <c r="C9" s="52">
        <v>86.4</v>
      </c>
      <c r="D9" s="15">
        <f>C9*B9/1000</f>
        <v>17.28</v>
      </c>
      <c r="F9" s="23"/>
    </row>
    <row r="10" spans="1:6" s="6" customFormat="1" x14ac:dyDescent="0.25">
      <c r="A10" s="15" t="s">
        <v>45</v>
      </c>
      <c r="B10" s="15">
        <v>40</v>
      </c>
      <c r="C10" s="52"/>
      <c r="D10" s="16">
        <v>1.28</v>
      </c>
      <c r="F10" s="23"/>
    </row>
    <row r="11" spans="1:6" x14ac:dyDescent="0.25">
      <c r="A11" s="15" t="s">
        <v>84</v>
      </c>
      <c r="B11" s="15">
        <v>40</v>
      </c>
      <c r="C11" s="52"/>
      <c r="D11" s="16">
        <v>1.34</v>
      </c>
      <c r="E11" s="6"/>
      <c r="F11" s="9"/>
    </row>
    <row r="12" spans="1:6" ht="13.5" customHeight="1" x14ac:dyDescent="0.25">
      <c r="A12" s="21" t="s">
        <v>117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K19" sqref="K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6">
        <f>D4+D12+D16+D17+D18+D22</f>
        <v>33.425082000000003</v>
      </c>
      <c r="C1" s="6"/>
      <c r="D1" s="6"/>
    </row>
    <row r="2" spans="1:5" x14ac:dyDescent="0.25">
      <c r="B2" s="6" t="s">
        <v>80</v>
      </c>
      <c r="C2" s="6">
        <v>0.2</v>
      </c>
      <c r="D2" s="6"/>
    </row>
    <row r="3" spans="1:5" x14ac:dyDescent="0.25">
      <c r="B3" s="35" t="s">
        <v>27</v>
      </c>
      <c r="C3" s="35" t="s">
        <v>28</v>
      </c>
      <c r="D3" s="35" t="s">
        <v>29</v>
      </c>
    </row>
    <row r="4" spans="1:5" s="6" customFormat="1" ht="25.5" customHeight="1" x14ac:dyDescent="0.25">
      <c r="A4" s="10" t="s">
        <v>43</v>
      </c>
      <c r="B4" s="10">
        <v>70</v>
      </c>
      <c r="C4" s="10"/>
      <c r="D4" s="55">
        <f>D5+D6+D7+D8+D11</f>
        <v>19.465990000000001</v>
      </c>
      <c r="E4" s="23"/>
    </row>
    <row r="5" spans="1:5" s="6" customFormat="1" x14ac:dyDescent="0.25">
      <c r="A5" s="21" t="s">
        <v>44</v>
      </c>
      <c r="B5" s="11">
        <v>61</v>
      </c>
      <c r="C5" s="11">
        <v>270</v>
      </c>
      <c r="D5" s="16">
        <f t="shared" ref="D5:D11" si="0">C5*B5/1000</f>
        <v>16.47</v>
      </c>
      <c r="E5" s="23"/>
    </row>
    <row r="6" spans="1:5" s="6" customFormat="1" x14ac:dyDescent="0.25">
      <c r="A6" s="13" t="s">
        <v>63</v>
      </c>
      <c r="B6" s="11">
        <v>6</v>
      </c>
      <c r="C6" s="11">
        <v>57.24</v>
      </c>
      <c r="D6" s="16">
        <f t="shared" si="0"/>
        <v>0.34344000000000002</v>
      </c>
      <c r="E6" s="23"/>
    </row>
    <row r="7" spans="1:5" s="6" customFormat="1" ht="17.25" customHeight="1" x14ac:dyDescent="0.25">
      <c r="A7" s="13" t="s">
        <v>46</v>
      </c>
      <c r="B7" s="11">
        <v>7</v>
      </c>
      <c r="C7" s="11"/>
      <c r="D7" s="16">
        <f t="shared" si="0"/>
        <v>0</v>
      </c>
      <c r="E7" s="23"/>
    </row>
    <row r="8" spans="1:5" s="6" customFormat="1" x14ac:dyDescent="0.25">
      <c r="A8" s="13" t="s">
        <v>47</v>
      </c>
      <c r="B8" s="11">
        <v>4</v>
      </c>
      <c r="C8" s="11">
        <v>480</v>
      </c>
      <c r="D8" s="16">
        <f t="shared" si="0"/>
        <v>1.92</v>
      </c>
      <c r="E8" s="23"/>
    </row>
    <row r="9" spans="1:5" s="6" customFormat="1" x14ac:dyDescent="0.25">
      <c r="A9" s="13" t="s">
        <v>48</v>
      </c>
      <c r="B9" s="11">
        <v>5</v>
      </c>
      <c r="C9" s="11">
        <v>29.28</v>
      </c>
      <c r="D9" s="16">
        <f t="shared" si="0"/>
        <v>0.1464</v>
      </c>
      <c r="E9" s="23"/>
    </row>
    <row r="10" spans="1:5" s="6" customFormat="1" x14ac:dyDescent="0.25">
      <c r="A10" s="13" t="s">
        <v>25</v>
      </c>
      <c r="B10" s="11">
        <v>6</v>
      </c>
      <c r="C10" s="11">
        <v>480</v>
      </c>
      <c r="D10" s="16">
        <f t="shared" si="0"/>
        <v>2.88</v>
      </c>
      <c r="E10" s="23"/>
    </row>
    <row r="11" spans="1:5" s="6" customFormat="1" x14ac:dyDescent="0.25">
      <c r="A11" s="14" t="s">
        <v>38</v>
      </c>
      <c r="B11" s="53">
        <v>24.5</v>
      </c>
      <c r="C11" s="53">
        <v>29.9</v>
      </c>
      <c r="D11" s="16">
        <f t="shared" si="0"/>
        <v>0.73254999999999992</v>
      </c>
      <c r="E11" s="23"/>
    </row>
    <row r="12" spans="1:5" x14ac:dyDescent="0.25">
      <c r="A12" s="15" t="s">
        <v>52</v>
      </c>
      <c r="B12" s="15">
        <v>200</v>
      </c>
      <c r="C12" s="15"/>
      <c r="D12" s="16">
        <f>D13+D14+D15</f>
        <v>3.7310325000000004</v>
      </c>
      <c r="E12" s="9"/>
    </row>
    <row r="13" spans="1:5" x14ac:dyDescent="0.25">
      <c r="A13" s="21" t="s">
        <v>53</v>
      </c>
      <c r="B13" s="22">
        <v>30.5</v>
      </c>
      <c r="C13" s="22">
        <v>102.765</v>
      </c>
      <c r="D13" s="19">
        <f t="shared" ref="D13:D14" si="1">C13*B13/1000</f>
        <v>3.1343325000000002</v>
      </c>
      <c r="E13" s="9"/>
    </row>
    <row r="14" spans="1:5" x14ac:dyDescent="0.25">
      <c r="A14" s="21" t="s">
        <v>32</v>
      </c>
      <c r="B14" s="22">
        <v>15</v>
      </c>
      <c r="C14" s="22">
        <v>39.78</v>
      </c>
      <c r="D14" s="19">
        <f t="shared" si="1"/>
        <v>0.59670000000000001</v>
      </c>
      <c r="E14" s="9"/>
    </row>
    <row r="15" spans="1:5" ht="13.5" customHeight="1" x14ac:dyDescent="0.25">
      <c r="A15" s="26" t="s">
        <v>41</v>
      </c>
      <c r="B15" s="27">
        <v>190</v>
      </c>
      <c r="C15" s="27"/>
      <c r="D15" s="20"/>
      <c r="E15" s="9"/>
    </row>
    <row r="16" spans="1:5" s="6" customFormat="1" x14ac:dyDescent="0.25">
      <c r="A16" s="15" t="s">
        <v>45</v>
      </c>
      <c r="B16" s="15"/>
      <c r="C16" s="52"/>
      <c r="D16" s="16">
        <v>1.28</v>
      </c>
      <c r="E16" s="23"/>
    </row>
    <row r="17" spans="1:5" x14ac:dyDescent="0.25">
      <c r="A17" s="15" t="s">
        <v>84</v>
      </c>
      <c r="B17" s="15"/>
      <c r="C17" s="52"/>
      <c r="D17" s="16">
        <v>1.34</v>
      </c>
      <c r="E17" s="9"/>
    </row>
    <row r="18" spans="1:5" x14ac:dyDescent="0.25">
      <c r="A18" s="15" t="s">
        <v>96</v>
      </c>
      <c r="B18" s="15">
        <v>100</v>
      </c>
      <c r="C18" s="16"/>
      <c r="D18" s="16">
        <f>D19+D20+D21</f>
        <v>5.54</v>
      </c>
      <c r="E18" s="9"/>
    </row>
    <row r="19" spans="1:5" x14ac:dyDescent="0.25">
      <c r="A19" s="21" t="s">
        <v>35</v>
      </c>
      <c r="B19" s="22">
        <v>113</v>
      </c>
      <c r="C19" s="17">
        <v>20</v>
      </c>
      <c r="D19" s="19">
        <f>C19*B19/1000</f>
        <v>2.2599999999999998</v>
      </c>
      <c r="E19" s="9"/>
    </row>
    <row r="20" spans="1:5" x14ac:dyDescent="0.25">
      <c r="A20" s="21" t="s">
        <v>97</v>
      </c>
      <c r="B20" s="22">
        <v>16</v>
      </c>
      <c r="C20" s="22">
        <v>70</v>
      </c>
      <c r="D20" s="19">
        <f t="shared" ref="D20:D21" si="2">C20*B20/1000</f>
        <v>1.1200000000000001</v>
      </c>
      <c r="E20" s="9"/>
    </row>
    <row r="21" spans="1:5" x14ac:dyDescent="0.25">
      <c r="A21" s="21" t="s">
        <v>47</v>
      </c>
      <c r="B21" s="22">
        <v>4.5</v>
      </c>
      <c r="C21" s="22">
        <v>480</v>
      </c>
      <c r="D21" s="19">
        <f t="shared" si="2"/>
        <v>2.16</v>
      </c>
      <c r="E21" s="9"/>
    </row>
    <row r="22" spans="1:5" x14ac:dyDescent="0.25">
      <c r="A22" s="15" t="s">
        <v>120</v>
      </c>
      <c r="B22" s="63">
        <v>50</v>
      </c>
      <c r="C22" s="63"/>
      <c r="D22" s="64">
        <f>SUM(D23:D30)</f>
        <v>2.0680594999999999</v>
      </c>
    </row>
    <row r="23" spans="1:5" x14ac:dyDescent="0.25">
      <c r="A23" s="21" t="s">
        <v>120</v>
      </c>
      <c r="B23" s="22">
        <v>65.650000000000006</v>
      </c>
      <c r="C23">
        <v>19.899999999999999</v>
      </c>
      <c r="D23" s="19">
        <f>C23*B23/1000</f>
        <v>1.306435</v>
      </c>
    </row>
    <row r="24" spans="1:5" x14ac:dyDescent="0.25">
      <c r="A24" s="21" t="s">
        <v>54</v>
      </c>
      <c r="B24" s="22">
        <v>2.25</v>
      </c>
      <c r="C24" s="22">
        <v>84.558000000000007</v>
      </c>
      <c r="D24" s="19">
        <f t="shared" ref="D24:D30" si="3">C24*B24/1000</f>
        <v>0.19025550000000002</v>
      </c>
    </row>
    <row r="25" spans="1:5" x14ac:dyDescent="0.25">
      <c r="A25" s="21" t="s">
        <v>36</v>
      </c>
      <c r="B25" s="22">
        <v>2.5</v>
      </c>
      <c r="C25" s="22">
        <v>37.9</v>
      </c>
      <c r="D25" s="19">
        <f t="shared" si="3"/>
        <v>9.4750000000000001E-2</v>
      </c>
    </row>
    <row r="26" spans="1:5" x14ac:dyDescent="0.25">
      <c r="A26" s="21" t="s">
        <v>37</v>
      </c>
      <c r="B26" s="22">
        <v>1.35</v>
      </c>
      <c r="C26" s="22">
        <v>11.76</v>
      </c>
      <c r="D26" s="19">
        <f t="shared" si="3"/>
        <v>1.5876000000000001E-2</v>
      </c>
    </row>
    <row r="27" spans="1:5" x14ac:dyDescent="0.25">
      <c r="A27" s="21" t="s">
        <v>38</v>
      </c>
      <c r="B27" s="22">
        <v>3.55</v>
      </c>
      <c r="C27" s="22">
        <v>29.9</v>
      </c>
      <c r="D27" s="19">
        <f t="shared" si="3"/>
        <v>0.10614499999999999</v>
      </c>
    </row>
    <row r="28" spans="1:5" x14ac:dyDescent="0.25">
      <c r="A28" s="21" t="s">
        <v>121</v>
      </c>
      <c r="B28" s="22">
        <v>4</v>
      </c>
      <c r="C28" s="22">
        <v>70</v>
      </c>
      <c r="D28" s="19">
        <f t="shared" si="3"/>
        <v>0.28000000000000003</v>
      </c>
    </row>
    <row r="29" spans="1:5" x14ac:dyDescent="0.25">
      <c r="A29" s="21" t="s">
        <v>48</v>
      </c>
      <c r="B29" s="22">
        <v>0.6</v>
      </c>
      <c r="C29" s="22">
        <v>24.88</v>
      </c>
      <c r="D29" s="19">
        <f t="shared" si="3"/>
        <v>1.4927999999999999E-2</v>
      </c>
      <c r="E29" s="9"/>
    </row>
    <row r="30" spans="1:5" x14ac:dyDescent="0.25">
      <c r="A30" s="21" t="s">
        <v>32</v>
      </c>
      <c r="B30" s="22">
        <v>1.5</v>
      </c>
      <c r="C30" s="22">
        <v>39.78</v>
      </c>
      <c r="D30" s="19">
        <f t="shared" si="3"/>
        <v>5.9670000000000001E-2</v>
      </c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6">
        <f>D3+D16+D20+D21+D22</f>
        <v>71.616542999999993</v>
      </c>
      <c r="C1" s="6"/>
      <c r="D1" s="6"/>
    </row>
    <row r="2" spans="1:5" x14ac:dyDescent="0.25">
      <c r="A2" s="6"/>
      <c r="B2" s="35" t="s">
        <v>27</v>
      </c>
      <c r="C2" s="35" t="s">
        <v>28</v>
      </c>
      <c r="D2" s="35" t="s">
        <v>29</v>
      </c>
    </row>
    <row r="3" spans="1:5" s="6" customFormat="1" ht="45" customHeight="1" x14ac:dyDescent="0.25">
      <c r="A3" s="15" t="s">
        <v>112</v>
      </c>
      <c r="B3" s="15">
        <v>250</v>
      </c>
      <c r="C3" s="15"/>
      <c r="D3" s="16">
        <f>SUM(D4:D14)</f>
        <v>18.967143</v>
      </c>
      <c r="E3" s="23"/>
    </row>
    <row r="4" spans="1:5" s="6" customFormat="1" x14ac:dyDescent="0.25">
      <c r="A4" s="21" t="s">
        <v>33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34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35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36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37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38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31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39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42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32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92</v>
      </c>
      <c r="B14" s="22">
        <v>50</v>
      </c>
      <c r="C14" s="22">
        <v>270</v>
      </c>
      <c r="D14" s="20">
        <f t="shared" si="0"/>
        <v>13.5</v>
      </c>
      <c r="E14" s="9"/>
    </row>
    <row r="15" spans="1:5" x14ac:dyDescent="0.25">
      <c r="A15" s="26" t="s">
        <v>41</v>
      </c>
      <c r="B15" s="27">
        <v>187.5</v>
      </c>
      <c r="C15" s="27"/>
      <c r="D15" s="37"/>
      <c r="E15" s="9"/>
    </row>
    <row r="16" spans="1:5" x14ac:dyDescent="0.25">
      <c r="A16" s="15" t="s">
        <v>74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75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32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41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45</v>
      </c>
      <c r="B20" s="15"/>
      <c r="C20" s="52"/>
      <c r="D20" s="16">
        <v>1.28</v>
      </c>
      <c r="E20" s="9"/>
    </row>
    <row r="21" spans="1:5" x14ac:dyDescent="0.25">
      <c r="A21" s="15" t="s">
        <v>84</v>
      </c>
      <c r="B21" s="15"/>
      <c r="C21" s="52"/>
      <c r="D21" s="16">
        <v>1.34</v>
      </c>
      <c r="E21" s="9"/>
    </row>
    <row r="22" spans="1:5" x14ac:dyDescent="0.25">
      <c r="A22" s="15" t="s">
        <v>91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6">
        <f>D3+D14+D20+D25+D26</f>
        <v>47.987069600000005</v>
      </c>
      <c r="C1" s="6"/>
      <c r="D1" s="6"/>
    </row>
    <row r="2" spans="1:5" x14ac:dyDescent="0.25">
      <c r="A2" s="6"/>
      <c r="B2" s="35" t="s">
        <v>27</v>
      </c>
      <c r="C2" s="35" t="s">
        <v>28</v>
      </c>
      <c r="D2" s="35" t="s">
        <v>29</v>
      </c>
    </row>
    <row r="3" spans="1:5" s="6" customFormat="1" ht="45" customHeight="1" x14ac:dyDescent="0.25">
      <c r="A3" s="29" t="s">
        <v>64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65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66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81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67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68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32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69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40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82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47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95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26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48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47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69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32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98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97</v>
      </c>
      <c r="B21" s="22">
        <v>2</v>
      </c>
      <c r="C21" s="22">
        <v>70</v>
      </c>
      <c r="D21" s="57">
        <f t="shared" ref="D21:D24" si="1">B21*C21/1000</f>
        <v>0.14000000000000001</v>
      </c>
      <c r="E21" s="12"/>
    </row>
    <row r="22" spans="1:5" x14ac:dyDescent="0.25">
      <c r="A22" s="21" t="s">
        <v>99</v>
      </c>
      <c r="B22" s="22">
        <v>50</v>
      </c>
      <c r="C22" s="22"/>
      <c r="D22" s="57">
        <f t="shared" si="1"/>
        <v>0</v>
      </c>
      <c r="E22" s="12"/>
    </row>
    <row r="23" spans="1:5" x14ac:dyDescent="0.25">
      <c r="A23" s="21" t="s">
        <v>32</v>
      </c>
      <c r="B23" s="22">
        <v>15</v>
      </c>
      <c r="C23" s="22">
        <v>46.8</v>
      </c>
      <c r="D23" s="57">
        <f t="shared" si="1"/>
        <v>0.70199999999999996</v>
      </c>
      <c r="E23" s="12"/>
    </row>
    <row r="24" spans="1:5" x14ac:dyDescent="0.25">
      <c r="A24" s="26" t="s">
        <v>41</v>
      </c>
      <c r="B24" s="27">
        <v>170</v>
      </c>
      <c r="C24" s="27"/>
      <c r="D24" s="57">
        <f t="shared" si="1"/>
        <v>0</v>
      </c>
      <c r="E24" s="12"/>
    </row>
    <row r="25" spans="1:5" x14ac:dyDescent="0.25">
      <c r="A25" s="15" t="s">
        <v>114</v>
      </c>
      <c r="B25" s="15"/>
      <c r="C25" s="52"/>
      <c r="D25" s="16">
        <v>1.28</v>
      </c>
      <c r="E25" s="12"/>
    </row>
    <row r="26" spans="1:5" x14ac:dyDescent="0.25">
      <c r="A26" s="15" t="s">
        <v>85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activeCell="G3" sqref="G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6">
        <f>D3+D12+D17+D18+D19</f>
        <v>39.304608000000002</v>
      </c>
      <c r="C1" s="6"/>
      <c r="D1" s="6"/>
    </row>
    <row r="2" spans="1:4" x14ac:dyDescent="0.25">
      <c r="A2" s="6"/>
      <c r="B2" s="35" t="s">
        <v>27</v>
      </c>
      <c r="C2" s="35" t="s">
        <v>28</v>
      </c>
      <c r="D2" s="35" t="s">
        <v>29</v>
      </c>
    </row>
    <row r="3" spans="1:4" s="6" customFormat="1" ht="45" customHeight="1" x14ac:dyDescent="0.25">
      <c r="A3" s="15" t="s">
        <v>55</v>
      </c>
      <c r="B3" s="7">
        <v>70</v>
      </c>
      <c r="C3" s="15"/>
      <c r="D3" s="16">
        <f>SUM(D4:D11)</f>
        <v>23.276807999999999</v>
      </c>
    </row>
    <row r="4" spans="1:4" s="6" customFormat="1" x14ac:dyDescent="0.25">
      <c r="A4" s="21" t="s">
        <v>106</v>
      </c>
      <c r="B4" s="22">
        <v>117</v>
      </c>
      <c r="C4" s="22">
        <v>149.9</v>
      </c>
      <c r="D4" s="19">
        <f>C4*B4/1000</f>
        <v>17.5383</v>
      </c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 t="s">
        <v>122</v>
      </c>
      <c r="B6" s="22">
        <v>30</v>
      </c>
      <c r="C6" s="17"/>
      <c r="D6" s="19">
        <f>SUM(D7:D10)</f>
        <v>2.8692539999999997</v>
      </c>
    </row>
    <row r="7" spans="1:4" s="6" customFormat="1" x14ac:dyDescent="0.25">
      <c r="A7" s="21" t="s">
        <v>26</v>
      </c>
      <c r="B7" s="22">
        <v>30</v>
      </c>
      <c r="C7" s="17">
        <v>70</v>
      </c>
      <c r="D7" s="19">
        <f>C7*B7/1000</f>
        <v>2.1</v>
      </c>
    </row>
    <row r="8" spans="1:4" s="6" customFormat="1" x14ac:dyDescent="0.25">
      <c r="A8" s="21" t="s">
        <v>48</v>
      </c>
      <c r="B8" s="22">
        <v>1.5</v>
      </c>
      <c r="C8" s="17">
        <v>24.88</v>
      </c>
      <c r="D8" s="19">
        <f t="shared" ref="D8:D10" si="0">C8*B8/1000</f>
        <v>3.7319999999999999E-2</v>
      </c>
    </row>
    <row r="9" spans="1:4" s="6" customFormat="1" x14ac:dyDescent="0.25">
      <c r="A9" s="21" t="s">
        <v>123</v>
      </c>
      <c r="B9" s="22">
        <v>1.5</v>
      </c>
      <c r="C9" s="17">
        <v>480</v>
      </c>
      <c r="D9" s="19">
        <f t="shared" si="0"/>
        <v>0.72</v>
      </c>
    </row>
    <row r="10" spans="1:4" s="6" customFormat="1" x14ac:dyDescent="0.25">
      <c r="A10" s="21" t="s">
        <v>32</v>
      </c>
      <c r="B10" s="22">
        <v>0.3</v>
      </c>
      <c r="C10" s="17">
        <v>39.78</v>
      </c>
      <c r="D10" s="19">
        <f t="shared" si="0"/>
        <v>1.1933999999999998E-2</v>
      </c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 t="s">
        <v>17</v>
      </c>
      <c r="B12" s="15">
        <v>200</v>
      </c>
      <c r="C12" s="15"/>
      <c r="D12" s="16">
        <f>D13+D15+D16</f>
        <v>5.0978000000000003</v>
      </c>
    </row>
    <row r="13" spans="1:4" s="6" customFormat="1" x14ac:dyDescent="0.25">
      <c r="A13" s="21" t="s">
        <v>61</v>
      </c>
      <c r="B13" s="22">
        <v>30</v>
      </c>
      <c r="C13" s="38">
        <v>112.73</v>
      </c>
      <c r="D13" s="19">
        <f t="shared" ref="D13:D16" si="1">C13*B13/1000</f>
        <v>3.3818999999999999</v>
      </c>
    </row>
    <row r="14" spans="1:4" s="6" customFormat="1" x14ac:dyDescent="0.25">
      <c r="A14" s="21" t="s">
        <v>41</v>
      </c>
      <c r="B14" s="22">
        <v>150</v>
      </c>
      <c r="D14" s="19">
        <f t="shared" si="1"/>
        <v>0</v>
      </c>
    </row>
    <row r="15" spans="1:4" s="6" customFormat="1" x14ac:dyDescent="0.25">
      <c r="A15" s="21" t="s">
        <v>32</v>
      </c>
      <c r="B15" s="22">
        <v>15</v>
      </c>
      <c r="C15" s="22">
        <v>39.78</v>
      </c>
      <c r="D15" s="19">
        <f t="shared" si="1"/>
        <v>0.59670000000000001</v>
      </c>
    </row>
    <row r="16" spans="1:4" s="6" customFormat="1" x14ac:dyDescent="0.25">
      <c r="A16" s="21" t="s">
        <v>78</v>
      </c>
      <c r="B16" s="22">
        <v>8</v>
      </c>
      <c r="C16" s="22">
        <v>139.9</v>
      </c>
      <c r="D16" s="19">
        <f t="shared" si="1"/>
        <v>1.1192</v>
      </c>
    </row>
    <row r="17" spans="1:4" s="6" customFormat="1" x14ac:dyDescent="0.25">
      <c r="A17" s="15" t="s">
        <v>107</v>
      </c>
      <c r="B17" s="15"/>
      <c r="C17" s="15"/>
      <c r="D17" s="16">
        <v>1.34</v>
      </c>
    </row>
    <row r="18" spans="1:4" x14ac:dyDescent="0.25">
      <c r="A18" s="15" t="s">
        <v>45</v>
      </c>
      <c r="B18" s="15"/>
      <c r="C18" s="15"/>
      <c r="D18" s="16">
        <v>1.28</v>
      </c>
    </row>
    <row r="19" spans="1:4" ht="13.5" customHeight="1" x14ac:dyDescent="0.25">
      <c r="A19" s="15" t="s">
        <v>96</v>
      </c>
      <c r="B19" s="15">
        <v>150</v>
      </c>
      <c r="C19" s="16"/>
      <c r="D19" s="16">
        <f>D20+D21+D22</f>
        <v>8.31</v>
      </c>
    </row>
    <row r="20" spans="1:4" s="6" customFormat="1" x14ac:dyDescent="0.25">
      <c r="A20" s="21" t="s">
        <v>35</v>
      </c>
      <c r="B20" s="22">
        <v>169.5</v>
      </c>
      <c r="C20" s="17">
        <v>20</v>
      </c>
      <c r="D20" s="19">
        <f>C20*B20/1000</f>
        <v>3.39</v>
      </c>
    </row>
    <row r="21" spans="1:4" s="6" customFormat="1" x14ac:dyDescent="0.25">
      <c r="A21" s="21" t="s">
        <v>97</v>
      </c>
      <c r="B21" s="22">
        <v>24</v>
      </c>
      <c r="C21" s="22">
        <v>70</v>
      </c>
      <c r="D21" s="19">
        <f t="shared" ref="D21:D22" si="2">C21*B21/1000</f>
        <v>1.68</v>
      </c>
    </row>
    <row r="22" spans="1:4" x14ac:dyDescent="0.25">
      <c r="A22" s="26" t="s">
        <v>47</v>
      </c>
      <c r="B22" s="27">
        <v>6.75</v>
      </c>
      <c r="C22" s="27">
        <v>480</v>
      </c>
      <c r="D22" s="19">
        <f t="shared" si="2"/>
        <v>3.24</v>
      </c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88</v>
      </c>
      <c r="B1" s="36">
        <f>D3+D10+D13</f>
        <v>16.3904</v>
      </c>
      <c r="C1" s="6"/>
      <c r="D1" s="6"/>
    </row>
    <row r="2" spans="1:5" x14ac:dyDescent="0.25">
      <c r="A2" s="6"/>
      <c r="B2" s="35" t="s">
        <v>27</v>
      </c>
      <c r="C2" s="35" t="s">
        <v>28</v>
      </c>
      <c r="D2" s="35" t="s">
        <v>29</v>
      </c>
    </row>
    <row r="3" spans="1:5" s="6" customFormat="1" ht="45" customHeight="1" x14ac:dyDescent="0.25">
      <c r="A3" s="15" t="s">
        <v>90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63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83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26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41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32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47</v>
      </c>
      <c r="B9" s="53">
        <v>5</v>
      </c>
      <c r="C9" s="53">
        <v>480</v>
      </c>
      <c r="D9" s="20">
        <f t="shared" si="0"/>
        <v>2.4</v>
      </c>
      <c r="E9" s="23"/>
    </row>
    <row r="10" spans="1:5" s="6" customFormat="1" x14ac:dyDescent="0.25">
      <c r="A10" s="10" t="s">
        <v>60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62</v>
      </c>
      <c r="B11" s="38">
        <v>30</v>
      </c>
      <c r="C11" s="38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32</v>
      </c>
      <c r="B12" s="27">
        <v>15</v>
      </c>
      <c r="C12" s="27">
        <v>46.8</v>
      </c>
      <c r="D12" s="37">
        <f>C12*B12/1000</f>
        <v>0.70199999999999996</v>
      </c>
      <c r="E12" s="9"/>
    </row>
    <row r="13" spans="1:5" s="6" customFormat="1" x14ac:dyDescent="0.25">
      <c r="A13" s="15" t="s">
        <v>45</v>
      </c>
      <c r="B13" s="15"/>
      <c r="C13" s="52"/>
      <c r="D13" s="16">
        <v>1.28</v>
      </c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D11" sqref="A11:D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6">
        <f>D3+D10+D11+D12+D13</f>
        <v>84.065798000000001</v>
      </c>
      <c r="C1" s="6"/>
      <c r="D1" s="6"/>
    </row>
    <row r="2" spans="1:4" x14ac:dyDescent="0.25">
      <c r="A2" s="6"/>
      <c r="B2" s="35" t="s">
        <v>27</v>
      </c>
      <c r="C2" s="35" t="s">
        <v>28</v>
      </c>
      <c r="D2" s="35" t="s">
        <v>29</v>
      </c>
    </row>
    <row r="3" spans="1:4" s="6" customFormat="1" ht="45" customHeight="1" x14ac:dyDescent="0.25">
      <c r="A3" s="15" t="s">
        <v>102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103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54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38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36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104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41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45</v>
      </c>
      <c r="B10" s="15"/>
      <c r="C10" s="52"/>
      <c r="D10" s="16">
        <v>1.28</v>
      </c>
    </row>
    <row r="11" spans="1:4" x14ac:dyDescent="0.25">
      <c r="A11" s="15" t="s">
        <v>84</v>
      </c>
      <c r="B11" s="15"/>
      <c r="C11" s="52"/>
      <c r="D11" s="16">
        <v>1.34</v>
      </c>
    </row>
    <row r="12" spans="1:4" ht="13.5" customHeight="1" x14ac:dyDescent="0.25">
      <c r="A12" s="21" t="s">
        <v>115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30</v>
      </c>
      <c r="B13" s="15">
        <v>200</v>
      </c>
      <c r="C13" s="52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A9" sqref="A9:D1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88</v>
      </c>
      <c r="B1" s="36">
        <f>D3+D9+D13+D14+D15+D21</f>
        <v>50.721577000000011</v>
      </c>
      <c r="C1" s="6"/>
      <c r="D1" s="6"/>
    </row>
    <row r="2" spans="1:15" x14ac:dyDescent="0.25">
      <c r="A2" s="6"/>
      <c r="B2" s="35" t="s">
        <v>27</v>
      </c>
      <c r="C2" s="35" t="s">
        <v>28</v>
      </c>
      <c r="D2" s="35" t="s">
        <v>29</v>
      </c>
    </row>
    <row r="3" spans="1:15" s="6" customFormat="1" ht="45" customHeight="1" x14ac:dyDescent="0.25">
      <c r="A3" s="15" t="s">
        <v>100</v>
      </c>
      <c r="B3" s="33">
        <v>70</v>
      </c>
      <c r="C3" s="15"/>
      <c r="D3" s="59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44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45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70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26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47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96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35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97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47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45</v>
      </c>
      <c r="B13" s="15"/>
      <c r="C13" s="52"/>
      <c r="D13" s="16">
        <v>1.28</v>
      </c>
      <c r="E13" s="23"/>
    </row>
    <row r="14" spans="1:15" x14ac:dyDescent="0.25">
      <c r="A14" s="15" t="s">
        <v>84</v>
      </c>
      <c r="B14" s="15"/>
      <c r="C14" s="52"/>
      <c r="D14" s="16">
        <v>1.34</v>
      </c>
      <c r="E14" s="9"/>
    </row>
    <row r="15" spans="1:15" x14ac:dyDescent="0.25">
      <c r="A15" s="15" t="s">
        <v>105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111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26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41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32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45</v>
      </c>
      <c r="B20" s="22"/>
      <c r="C20" s="22"/>
      <c r="D20" s="22">
        <v>1.28</v>
      </c>
    </row>
    <row r="21" spans="1:5" x14ac:dyDescent="0.25">
      <c r="A21" s="24" t="s">
        <v>118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34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36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54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32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119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46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2021-05-25T16:21:30Z</dcterms:modified>
</cp:coreProperties>
</file>