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825" windowWidth="19155" windowHeight="10980" tabRatio="710"/>
  </bookViews>
  <sheets>
    <sheet name="Меню старшие классы" sheetId="28" r:id="rId1"/>
    <sheet name="1" sheetId="5" state="hidden" r:id="rId2"/>
    <sheet name="2" sheetId="24" state="hidden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r:id="rId12"/>
    <sheet name="12" sheetId="15" state="hidden" r:id="rId13"/>
    <sheet name="Лист1" sheetId="22" r:id="rId14"/>
    <sheet name="Лист2" sheetId="29" r:id="rId15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2" i="26" l="1"/>
  <c r="D13" i="26"/>
  <c r="D14" i="26"/>
  <c r="D11" i="26"/>
  <c r="D10" i="26" l="1"/>
  <c r="D23" i="26"/>
  <c r="D12" i="20" l="1"/>
  <c r="D22" i="17" l="1"/>
  <c r="D17" i="18"/>
  <c r="Q20" i="28" l="1"/>
  <c r="P20" i="28"/>
  <c r="O20" i="28"/>
  <c r="N20" i="28"/>
  <c r="M20" i="28"/>
  <c r="L20" i="28"/>
  <c r="K20" i="28"/>
  <c r="J20" i="28"/>
  <c r="I20" i="28"/>
  <c r="H20" i="28"/>
  <c r="G20" i="28"/>
  <c r="F20" i="28"/>
  <c r="D27" i="16" l="1"/>
  <c r="D26" i="16"/>
  <c r="D25" i="16"/>
  <c r="D24" i="16"/>
  <c r="D23" i="16"/>
  <c r="D22" i="16"/>
  <c r="D21" i="16"/>
  <c r="D15" i="15" l="1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l="1"/>
  <c r="D13" i="15"/>
  <c r="D12" i="15"/>
  <c r="D13" i="20"/>
  <c r="D11" i="15" l="1"/>
  <c r="D26" i="25"/>
  <c r="D19" i="17"/>
  <c r="D18" i="17"/>
  <c r="D15" i="17" s="1"/>
  <c r="D17" i="17"/>
  <c r="D16" i="17"/>
  <c r="D5" i="20"/>
  <c r="D6" i="20"/>
  <c r="D7" i="20"/>
  <c r="D8" i="20"/>
  <c r="D9" i="20"/>
  <c r="D4" i="20"/>
  <c r="D11" i="18"/>
  <c r="D10" i="18"/>
  <c r="D9" i="18"/>
  <c r="D7" i="18"/>
  <c r="D5" i="18"/>
  <c r="D4" i="18"/>
  <c r="D3" i="20" l="1"/>
  <c r="B1" i="20" s="1"/>
  <c r="D3" i="18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4" i="13"/>
  <c r="D16" i="13" l="1"/>
  <c r="D3" i="13"/>
  <c r="B1" i="13" s="1"/>
  <c r="D12" i="17"/>
  <c r="D12" i="16"/>
  <c r="D11" i="16"/>
  <c r="D10" i="16"/>
  <c r="D5" i="26"/>
  <c r="D6" i="26"/>
  <c r="D4" i="26"/>
  <c r="D9" i="16" l="1"/>
  <c r="D3" i="26"/>
  <c r="D10" i="24"/>
  <c r="D11" i="24"/>
  <c r="D12" i="24"/>
  <c r="D13" i="24"/>
  <c r="D14" i="24"/>
  <c r="D15" i="24"/>
  <c r="D5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8" i="26"/>
  <c r="D7" i="26" s="1"/>
  <c r="D17" i="26"/>
  <c r="D20" i="26"/>
  <c r="D19" i="26"/>
  <c r="D18" i="26"/>
  <c r="D4" i="15" l="1"/>
  <c r="B1" i="15" s="1"/>
  <c r="D16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8" i="24"/>
  <c r="D17" i="24"/>
  <c r="D9" i="24"/>
  <c r="D8" i="24" s="1"/>
  <c r="D7" i="24"/>
  <c r="D6" i="24"/>
  <c r="D12" i="23"/>
  <c r="D10" i="23" s="1"/>
  <c r="D11" i="23"/>
  <c r="D16" i="24" l="1"/>
  <c r="D14" i="25"/>
  <c r="D3" i="25"/>
  <c r="B1" i="25" s="1"/>
  <c r="D4" i="24"/>
  <c r="B1" i="24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A1" i="22" l="1"/>
  <c r="B1" i="22" s="1"/>
  <c r="B1" i="5"/>
</calcChain>
</file>

<file path=xl/sharedStrings.xml><?xml version="1.0" encoding="utf-8"?>
<sst xmlns="http://schemas.openxmlformats.org/spreadsheetml/2006/main" count="307" uniqueCount="135">
  <si>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</si>
  <si>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</si>
  <si>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</si>
  <si>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</si>
  <si>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</si>
  <si>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</si>
  <si>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</si>
  <si>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</si>
  <si>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</si>
  <si>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</si>
  <si>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</si>
  <si>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</si>
  <si>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</si>
  <si>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</si>
  <si>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</si>
  <si>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Чай с лимоном</t>
  </si>
  <si>
    <t>11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</si>
  <si>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</si>
  <si>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</si>
  <si>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</si>
  <si>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</si>
  <si>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</si>
  <si>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</si>
  <si>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 xml:space="preserve">Макаронные изделия отварные </t>
  </si>
  <si>
    <t xml:space="preserve">Сыр порционный 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</si>
  <si>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</si>
  <si>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</si>
  <si>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</si>
  <si>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</si>
  <si>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</si>
  <si>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</si>
  <si>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</si>
  <si>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</si>
  <si>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</si>
  <si>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</si>
  <si>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</si>
  <si>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</si>
  <si>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</si>
  <si>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</si>
  <si>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</si>
  <si>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</si>
  <si>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</si>
  <si>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</si>
  <si>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</si>
  <si>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</si>
  <si>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</si>
  <si>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</si>
  <si>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</si>
  <si>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</si>
  <si>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</si>
  <si>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</si>
  <si>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</si>
  <si>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картофельное пюре</t>
  </si>
  <si>
    <t>молоко 3,2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</si>
  <si>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</si>
  <si>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</si>
  <si>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</si>
  <si>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</si>
  <si>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</si>
  <si>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</si>
  <si>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</si>
  <si>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</si>
  <si>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</si>
  <si>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</si>
  <si>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</si>
  <si>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</si>
  <si>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</si>
  <si>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</si>
  <si>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</si>
  <si>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</si>
  <si>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</si>
  <si>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</si>
  <si>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</si>
  <si>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</si>
  <si>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</si>
  <si>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</si>
  <si>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</si>
  <si>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</si>
  <si>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</si>
  <si>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</si>
  <si>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</si>
  <si>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</si>
  <si>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</si>
  <si>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</si>
  <si>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</si>
  <si>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</si>
  <si>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</si>
  <si>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</si>
  <si>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</si>
  <si>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</si>
  <si>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</si>
  <si>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Каша дружба</t>
  </si>
  <si>
    <t>яблоко</t>
  </si>
  <si>
    <t>говядина кости</t>
  </si>
  <si>
    <t>Каша пшенная</t>
  </si>
  <si>
    <t>помидоры свежие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</si>
  <si>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</si>
  <si>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</si>
  <si>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</si>
  <si>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</si>
  <si>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</si>
  <si>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</si>
  <si>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</si>
  <si>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</si>
  <si>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</si>
  <si>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</si>
  <si>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</si>
  <si>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</si>
  <si>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</si>
  <si>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</si>
  <si>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</si>
  <si>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</si>
  <si>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</si>
  <si>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</si>
  <si>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</si>
  <si>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 xml:space="preserve"> хлеб</t>
  </si>
  <si>
    <t>мандарин</t>
  </si>
  <si>
    <t xml:space="preserve">Яйцо вареное </t>
  </si>
  <si>
    <t>Салат из капусты с морковью</t>
  </si>
  <si>
    <t>лимонная кислота</t>
  </si>
  <si>
    <t>ЗАВТРАК</t>
  </si>
  <si>
    <t>чоко-пай</t>
  </si>
  <si>
    <t>Груша</t>
  </si>
  <si>
    <t>Кондитерское изделие ТВИКС</t>
  </si>
  <si>
    <t>Кондитерское изделие мини-рулет клубника</t>
  </si>
  <si>
    <t>Кондитерское изделие/Фрукт</t>
  </si>
  <si>
    <t>30/200</t>
  </si>
  <si>
    <t>с 7-11 лет</t>
  </si>
  <si>
    <t>ОБЕД</t>
  </si>
  <si>
    <t>соус молочный</t>
  </si>
  <si>
    <t>масло</t>
  </si>
  <si>
    <t>МБОУ "Паспартинская СОШ им.А.Г.Калкина"</t>
  </si>
  <si>
    <t>Отд/корп</t>
  </si>
  <si>
    <t>День</t>
  </si>
  <si>
    <t>Приём пищи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</si>
</sst>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/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wrapText="1"/>
    </xf>
    <xf numFmtId="0" fontId="10" fillId="0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2" borderId="0" xfId="0" applyFill="1"/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zoomScale="80" zoomScaleNormal="80" workbookViewId="0">
      <selection activeCell="A6" sqref="A6:A19"/>
    </sheetView>
  </sheetViews>
  <sheetFormatPr defaultRowHeight="15" x14ac:dyDescent="0.25"/>
  <cols>
    <col min="2" max="2" width="14.7109375" customWidth="1"/>
    <col min="4" max="4" width="29.85546875" customWidth="1"/>
  </cols>
  <sheetData>
    <row r="1" spans="1:18" x14ac:dyDescent="0.25">
      <c r="A1" s="38"/>
      <c r="B1" s="6"/>
      <c r="C1" s="43"/>
      <c r="E1" s="6"/>
      <c r="F1" s="6"/>
      <c r="G1" s="6"/>
      <c r="H1" s="6"/>
      <c r="I1" s="6"/>
      <c r="N1" s="39"/>
      <c r="O1" s="6"/>
      <c r="P1" s="6"/>
      <c r="Q1" s="6"/>
    </row>
    <row r="2" spans="1:18" ht="16.5" x14ac:dyDescent="0.25">
      <c r="A2" s="38"/>
      <c r="B2" s="60" t="s">
        <v>131</v>
      </c>
      <c r="C2" s="43"/>
      <c r="D2" s="45"/>
      <c r="E2" s="45"/>
      <c r="F2" s="45"/>
      <c r="G2" s="45"/>
      <c r="H2" s="45" t="s">
        <v>132</v>
      </c>
      <c r="I2" s="45"/>
      <c r="N2" s="39"/>
      <c r="O2" s="6"/>
      <c r="P2" s="45" t="s">
        <v>133</v>
      </c>
      <c r="Q2" s="6">
        <v>11</v>
      </c>
    </row>
    <row r="3" spans="1:18" ht="18.75" x14ac:dyDescent="0.3">
      <c r="A3" s="38"/>
      <c r="B3" s="6"/>
      <c r="C3" s="44"/>
      <c r="D3" s="45"/>
      <c r="E3" s="73"/>
      <c r="F3" s="73"/>
      <c r="G3" s="73"/>
      <c r="H3" s="73"/>
      <c r="I3" s="73"/>
      <c r="J3" s="73"/>
      <c r="N3" s="39"/>
      <c r="O3" s="6"/>
      <c r="P3" s="6"/>
      <c r="Q3" s="6"/>
    </row>
    <row r="4" spans="1:18" x14ac:dyDescent="0.25">
      <c r="A4" s="74" t="s">
        <v>134</v>
      </c>
      <c r="B4" s="74"/>
      <c r="C4" s="75" t="s">
        <v>0</v>
      </c>
      <c r="D4" s="74" t="s">
        <v>1</v>
      </c>
      <c r="E4" s="56" t="s">
        <v>2</v>
      </c>
      <c r="F4" s="72" t="s">
        <v>3</v>
      </c>
      <c r="G4" s="72"/>
      <c r="H4" s="72"/>
      <c r="I4" s="76" t="s">
        <v>17</v>
      </c>
      <c r="J4" s="77" t="s">
        <v>18</v>
      </c>
      <c r="K4" s="77"/>
      <c r="L4" s="77"/>
      <c r="M4" s="77"/>
      <c r="N4" s="72" t="s">
        <v>19</v>
      </c>
      <c r="O4" s="72"/>
      <c r="P4" s="72"/>
      <c r="Q4" s="72"/>
    </row>
    <row r="5" spans="1:18" ht="30" x14ac:dyDescent="0.25">
      <c r="A5" s="74"/>
      <c r="B5" s="74"/>
      <c r="C5" s="75"/>
      <c r="D5" s="74"/>
      <c r="E5" s="1" t="s">
        <v>127</v>
      </c>
      <c r="F5" s="57" t="s">
        <v>4</v>
      </c>
      <c r="G5" s="57" t="s">
        <v>5</v>
      </c>
      <c r="H5" s="57" t="s">
        <v>6</v>
      </c>
      <c r="I5" s="76"/>
      <c r="J5" s="57" t="s">
        <v>7</v>
      </c>
      <c r="K5" s="57" t="s">
        <v>8</v>
      </c>
      <c r="L5" s="57" t="s">
        <v>9</v>
      </c>
      <c r="M5" s="57" t="s">
        <v>10</v>
      </c>
      <c r="N5" s="57" t="s">
        <v>11</v>
      </c>
      <c r="O5" s="57" t="s">
        <v>12</v>
      </c>
      <c r="P5" s="57" t="s">
        <v>13</v>
      </c>
      <c r="Q5" s="57" t="s">
        <v>14</v>
      </c>
    </row>
    <row r="6" spans="1:18" x14ac:dyDescent="0.25">
      <c r="A6" s="68" t="s">
        <v>16</v>
      </c>
      <c r="B6" s="68" t="s">
        <v>120</v>
      </c>
      <c r="C6" s="4"/>
      <c r="D6" s="2" t="s">
        <v>23</v>
      </c>
      <c r="E6" s="1">
        <v>150</v>
      </c>
      <c r="F6" s="58">
        <v>3.68</v>
      </c>
      <c r="G6" s="58">
        <v>4.0599999999999996</v>
      </c>
      <c r="H6" s="58">
        <v>47.1</v>
      </c>
      <c r="I6" s="58">
        <v>281.45999999999998</v>
      </c>
      <c r="J6" s="58">
        <v>0.12</v>
      </c>
      <c r="K6" s="58"/>
      <c r="L6" s="58">
        <v>0.04</v>
      </c>
      <c r="M6" s="58"/>
      <c r="N6" s="58">
        <v>14.22</v>
      </c>
      <c r="O6" s="58">
        <v>61</v>
      </c>
      <c r="P6" s="58">
        <v>111.6</v>
      </c>
      <c r="Q6" s="58">
        <v>0.84</v>
      </c>
    </row>
    <row r="7" spans="1:18" x14ac:dyDescent="0.25">
      <c r="A7" s="68"/>
      <c r="B7" s="68"/>
      <c r="C7" s="4">
        <v>162</v>
      </c>
      <c r="D7" s="3" t="s">
        <v>22</v>
      </c>
      <c r="E7" s="4">
        <v>70</v>
      </c>
      <c r="F7" s="5">
        <v>21.68</v>
      </c>
      <c r="G7" s="5">
        <v>24.21</v>
      </c>
      <c r="H7" s="5">
        <v>6.74</v>
      </c>
      <c r="I7" s="5">
        <v>331.53</v>
      </c>
      <c r="J7" s="5">
        <v>0.09</v>
      </c>
      <c r="K7" s="5">
        <v>4.26</v>
      </c>
      <c r="L7" s="5">
        <v>0.23</v>
      </c>
      <c r="M7" s="5"/>
      <c r="N7" s="5">
        <v>18.850000000000001</v>
      </c>
      <c r="O7" s="5">
        <v>241.1</v>
      </c>
      <c r="P7" s="5">
        <v>27.1</v>
      </c>
      <c r="Q7" s="5">
        <v>3.31</v>
      </c>
    </row>
    <row r="8" spans="1:18" x14ac:dyDescent="0.25">
      <c r="A8" s="68"/>
      <c r="B8" s="68"/>
      <c r="C8" s="41" t="s">
        <v>89</v>
      </c>
      <c r="D8" s="2" t="s">
        <v>20</v>
      </c>
      <c r="E8" s="1">
        <v>200</v>
      </c>
      <c r="F8" s="5">
        <v>0.56000000000000005</v>
      </c>
      <c r="G8" s="5"/>
      <c r="H8" s="5">
        <v>27.89</v>
      </c>
      <c r="I8" s="5">
        <v>113.79</v>
      </c>
      <c r="J8" s="5">
        <v>0.02</v>
      </c>
      <c r="K8" s="5">
        <v>1</v>
      </c>
      <c r="L8" s="5"/>
      <c r="M8" s="5"/>
      <c r="N8" s="5">
        <v>42.6</v>
      </c>
      <c r="O8" s="5">
        <v>38</v>
      </c>
      <c r="P8" s="5">
        <v>27.3</v>
      </c>
      <c r="Q8" s="5">
        <v>0.89</v>
      </c>
    </row>
    <row r="9" spans="1:18" x14ac:dyDescent="0.25">
      <c r="A9" s="68"/>
      <c r="B9" s="68"/>
      <c r="C9" s="41" t="s">
        <v>89</v>
      </c>
      <c r="D9" s="2" t="s">
        <v>24</v>
      </c>
      <c r="E9" s="1">
        <v>20</v>
      </c>
      <c r="F9" s="5">
        <v>11.64</v>
      </c>
      <c r="G9" s="5">
        <v>7.24</v>
      </c>
      <c r="H9" s="5">
        <v>60</v>
      </c>
      <c r="I9" s="5">
        <v>351.74</v>
      </c>
      <c r="J9" s="5">
        <v>0.48</v>
      </c>
      <c r="K9" s="5"/>
      <c r="L9" s="5">
        <v>0.04</v>
      </c>
      <c r="M9" s="5"/>
      <c r="N9" s="5">
        <v>66.38</v>
      </c>
      <c r="O9" s="5">
        <v>193.08</v>
      </c>
      <c r="P9" s="5">
        <v>90.44</v>
      </c>
      <c r="Q9" s="5">
        <v>7.38</v>
      </c>
    </row>
    <row r="10" spans="1:18" x14ac:dyDescent="0.25">
      <c r="A10" s="68"/>
      <c r="B10" s="68"/>
      <c r="C10" s="40" t="s">
        <v>89</v>
      </c>
      <c r="D10" s="3" t="s">
        <v>125</v>
      </c>
      <c r="E10" s="4" t="s">
        <v>126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8" x14ac:dyDescent="0.25">
      <c r="A11" s="68"/>
      <c r="B11" s="68"/>
      <c r="C11" s="40" t="s">
        <v>89</v>
      </c>
      <c r="D11" s="33" t="s">
        <v>21</v>
      </c>
      <c r="E11" s="33">
        <v>40</v>
      </c>
      <c r="F11" s="33">
        <v>4.28</v>
      </c>
      <c r="G11" s="33">
        <v>0.4</v>
      </c>
      <c r="H11" s="33">
        <v>20.67</v>
      </c>
      <c r="I11" s="33">
        <v>94.93</v>
      </c>
      <c r="J11" s="33">
        <v>0.04</v>
      </c>
      <c r="K11" s="33">
        <v>0</v>
      </c>
      <c r="L11" s="33">
        <v>0</v>
      </c>
      <c r="M11" s="33">
        <v>0.52</v>
      </c>
      <c r="N11" s="33">
        <v>9.1999999999999993</v>
      </c>
      <c r="O11" s="33">
        <v>34.799999999999997</v>
      </c>
      <c r="P11" s="33">
        <v>13.2</v>
      </c>
      <c r="Q11" s="33">
        <v>0.44</v>
      </c>
    </row>
    <row r="12" spans="1:18" ht="41.25" customHeight="1" x14ac:dyDescent="0.25">
      <c r="A12" s="68"/>
      <c r="B12" s="68"/>
      <c r="C12" s="42" t="s">
        <v>89</v>
      </c>
      <c r="D12" s="8" t="s">
        <v>88</v>
      </c>
      <c r="E12" s="46">
        <v>40</v>
      </c>
      <c r="F12" s="7">
        <v>4.28</v>
      </c>
      <c r="G12" s="7">
        <v>0.4</v>
      </c>
      <c r="H12" s="7">
        <v>20.67</v>
      </c>
      <c r="I12" s="7">
        <v>94.93</v>
      </c>
      <c r="J12" s="7">
        <v>0.04</v>
      </c>
      <c r="K12" s="7">
        <v>0</v>
      </c>
      <c r="L12" s="7">
        <v>0</v>
      </c>
      <c r="M12" s="7">
        <v>0.52</v>
      </c>
      <c r="N12" s="7">
        <v>9.1999999999999993</v>
      </c>
      <c r="O12" s="7">
        <v>34.799999999999997</v>
      </c>
      <c r="P12" s="7">
        <v>13.2</v>
      </c>
      <c r="Q12" s="7">
        <v>0.44</v>
      </c>
    </row>
    <row r="13" spans="1:18" ht="30" customHeight="1" x14ac:dyDescent="0.25">
      <c r="A13" s="68"/>
      <c r="B13" s="68" t="s">
        <v>128</v>
      </c>
      <c r="C13" s="4">
        <v>204</v>
      </c>
      <c r="D13" s="2" t="s">
        <v>23</v>
      </c>
      <c r="E13" s="1">
        <v>150</v>
      </c>
      <c r="F13" s="58">
        <v>3.68</v>
      </c>
      <c r="G13" s="58">
        <v>4.0599999999999996</v>
      </c>
      <c r="H13" s="58">
        <v>47.1</v>
      </c>
      <c r="I13" s="58">
        <v>281.45999999999998</v>
      </c>
      <c r="J13" s="58">
        <v>0.12</v>
      </c>
      <c r="K13" s="58"/>
      <c r="L13" s="58">
        <v>0.04</v>
      </c>
      <c r="M13" s="58"/>
      <c r="N13" s="58">
        <v>14.22</v>
      </c>
      <c r="O13" s="58">
        <v>61</v>
      </c>
      <c r="P13" s="58">
        <v>111.6</v>
      </c>
      <c r="Q13" s="58">
        <v>0.84</v>
      </c>
    </row>
    <row r="14" spans="1:18" ht="30" customHeight="1" x14ac:dyDescent="0.25">
      <c r="A14" s="68"/>
      <c r="B14" s="68"/>
      <c r="C14" s="4">
        <v>162</v>
      </c>
      <c r="D14" s="3" t="s">
        <v>22</v>
      </c>
      <c r="E14" s="4">
        <v>70</v>
      </c>
      <c r="F14" s="5">
        <v>21.68</v>
      </c>
      <c r="G14" s="5">
        <v>24.21</v>
      </c>
      <c r="H14" s="5">
        <v>6.74</v>
      </c>
      <c r="I14" s="5">
        <v>331.53</v>
      </c>
      <c r="J14" s="5">
        <v>0.09</v>
      </c>
      <c r="K14" s="5">
        <v>4.26</v>
      </c>
      <c r="L14" s="5">
        <v>0.23</v>
      </c>
      <c r="M14" s="5"/>
      <c r="N14" s="5">
        <v>18.850000000000001</v>
      </c>
      <c r="O14" s="5">
        <v>241.1</v>
      </c>
      <c r="P14" s="5">
        <v>27.1</v>
      </c>
      <c r="Q14" s="5">
        <v>3.31</v>
      </c>
      <c r="R14" s="6"/>
    </row>
    <row r="15" spans="1:18" ht="30" customHeight="1" x14ac:dyDescent="0.25">
      <c r="A15" s="68"/>
      <c r="B15" s="68"/>
      <c r="C15" s="41" t="s">
        <v>89</v>
      </c>
      <c r="D15" s="2" t="s">
        <v>20</v>
      </c>
      <c r="E15" s="1">
        <v>200</v>
      </c>
      <c r="F15" s="5">
        <v>0.56000000000000005</v>
      </c>
      <c r="G15" s="5"/>
      <c r="H15" s="5">
        <v>27.89</v>
      </c>
      <c r="I15" s="5">
        <v>113.79</v>
      </c>
      <c r="J15" s="5">
        <v>0.02</v>
      </c>
      <c r="K15" s="5">
        <v>1</v>
      </c>
      <c r="L15" s="5"/>
      <c r="M15" s="5"/>
      <c r="N15" s="5">
        <v>42.6</v>
      </c>
      <c r="O15" s="5">
        <v>38</v>
      </c>
      <c r="P15" s="5">
        <v>27.3</v>
      </c>
      <c r="Q15" s="5">
        <v>0.89</v>
      </c>
      <c r="R15" s="6"/>
    </row>
    <row r="16" spans="1:18" ht="30" customHeight="1" x14ac:dyDescent="0.25">
      <c r="A16" s="68"/>
      <c r="B16" s="68"/>
      <c r="C16" s="41" t="s">
        <v>89</v>
      </c>
      <c r="D16" s="2" t="s">
        <v>24</v>
      </c>
      <c r="E16" s="1">
        <v>20</v>
      </c>
      <c r="F16" s="5">
        <v>11.64</v>
      </c>
      <c r="G16" s="5">
        <v>7.24</v>
      </c>
      <c r="H16" s="5">
        <v>60</v>
      </c>
      <c r="I16" s="5">
        <v>351.74</v>
      </c>
      <c r="J16" s="5">
        <v>0.48</v>
      </c>
      <c r="K16" s="5"/>
      <c r="L16" s="5">
        <v>0.04</v>
      </c>
      <c r="M16" s="5"/>
      <c r="N16" s="5">
        <v>66.38</v>
      </c>
      <c r="O16" s="5">
        <v>193.08</v>
      </c>
      <c r="P16" s="5">
        <v>90.44</v>
      </c>
      <c r="Q16" s="5">
        <v>7.38</v>
      </c>
      <c r="R16" s="6"/>
    </row>
    <row r="17" spans="1:18" ht="30" customHeight="1" x14ac:dyDescent="0.25">
      <c r="A17" s="68"/>
      <c r="B17" s="68"/>
      <c r="C17" s="40" t="s">
        <v>89</v>
      </c>
      <c r="D17" s="3" t="s">
        <v>125</v>
      </c>
      <c r="E17" s="4" t="s">
        <v>126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</row>
    <row r="18" spans="1:18" ht="30" customHeight="1" x14ac:dyDescent="0.25">
      <c r="A18" s="68"/>
      <c r="B18" s="68"/>
      <c r="C18" s="40" t="s">
        <v>89</v>
      </c>
      <c r="D18" s="33" t="s">
        <v>21</v>
      </c>
      <c r="E18" s="33">
        <v>40</v>
      </c>
      <c r="F18" s="33">
        <v>4.28</v>
      </c>
      <c r="G18" s="33">
        <v>0.4</v>
      </c>
      <c r="H18" s="33">
        <v>20.67</v>
      </c>
      <c r="I18" s="33">
        <v>94.93</v>
      </c>
      <c r="J18" s="33">
        <v>0.04</v>
      </c>
      <c r="K18" s="33">
        <v>0</v>
      </c>
      <c r="L18" s="33">
        <v>0</v>
      </c>
      <c r="M18" s="33">
        <v>0.52</v>
      </c>
      <c r="N18" s="33">
        <v>9.1999999999999993</v>
      </c>
      <c r="O18" s="33">
        <v>34.799999999999997</v>
      </c>
      <c r="P18" s="33">
        <v>13.2</v>
      </c>
      <c r="Q18" s="33">
        <v>0.44</v>
      </c>
      <c r="R18" s="6"/>
    </row>
    <row r="19" spans="1:18" ht="30" customHeight="1" x14ac:dyDescent="0.25">
      <c r="A19" s="68"/>
      <c r="B19" s="68"/>
      <c r="C19" s="42" t="s">
        <v>89</v>
      </c>
      <c r="D19" s="8" t="s">
        <v>88</v>
      </c>
      <c r="E19" s="46">
        <v>40</v>
      </c>
      <c r="F19" s="7">
        <v>4.28</v>
      </c>
      <c r="G19" s="7">
        <v>0.4</v>
      </c>
      <c r="H19" s="7">
        <v>20.67</v>
      </c>
      <c r="I19" s="7">
        <v>94.93</v>
      </c>
      <c r="J19" s="7">
        <v>0.04</v>
      </c>
      <c r="K19" s="7">
        <v>0</v>
      </c>
      <c r="L19" s="7">
        <v>0</v>
      </c>
      <c r="M19" s="7">
        <v>0.52</v>
      </c>
      <c r="N19" s="7">
        <v>9.1999999999999993</v>
      </c>
      <c r="O19" s="7">
        <v>34.799999999999997</v>
      </c>
      <c r="P19" s="7">
        <v>13.2</v>
      </c>
      <c r="Q19" s="7">
        <v>0.44</v>
      </c>
    </row>
    <row r="20" spans="1:18" ht="30" customHeight="1" x14ac:dyDescent="0.25">
      <c r="A20" s="69" t="s">
        <v>81</v>
      </c>
      <c r="B20" s="70"/>
      <c r="C20" s="70"/>
      <c r="D20" s="70"/>
      <c r="E20" s="71"/>
      <c r="F20" s="59">
        <f>SUM(F6:F19)</f>
        <v>92.240000000000009</v>
      </c>
      <c r="G20" s="59">
        <f t="shared" ref="G20:Q20" si="0">SUM(G6:G19)</f>
        <v>72.62</v>
      </c>
      <c r="H20" s="59">
        <f t="shared" si="0"/>
        <v>366.1400000000001</v>
      </c>
      <c r="I20" s="59">
        <f t="shared" si="0"/>
        <v>2536.7599999999998</v>
      </c>
      <c r="J20" s="59">
        <f t="shared" si="0"/>
        <v>1.58</v>
      </c>
      <c r="K20" s="59">
        <f t="shared" si="0"/>
        <v>10.52</v>
      </c>
      <c r="L20" s="59">
        <f t="shared" si="0"/>
        <v>0.62</v>
      </c>
      <c r="M20" s="59">
        <f t="shared" si="0"/>
        <v>2.08</v>
      </c>
      <c r="N20" s="59">
        <f t="shared" si="0"/>
        <v>320.89999999999998</v>
      </c>
      <c r="O20" s="59">
        <f t="shared" si="0"/>
        <v>1205.56</v>
      </c>
      <c r="P20" s="59">
        <f t="shared" si="0"/>
        <v>565.68000000000006</v>
      </c>
      <c r="Q20" s="59">
        <f t="shared" si="0"/>
        <v>26.6</v>
      </c>
      <c r="R20" s="6"/>
    </row>
    <row r="21" spans="1:18" ht="30" customHeight="1" x14ac:dyDescent="0.25">
      <c r="R21" s="6"/>
    </row>
    <row r="22" spans="1:18" ht="30" customHeight="1" x14ac:dyDescent="0.25">
      <c r="R22" s="6"/>
    </row>
    <row r="23" spans="1:18" ht="30" customHeight="1" x14ac:dyDescent="0.25">
      <c r="R23" s="6"/>
    </row>
    <row r="24" spans="1:18" ht="30" customHeight="1" x14ac:dyDescent="0.25">
      <c r="R24" s="6"/>
    </row>
    <row r="25" spans="1:18" ht="30" customHeight="1" x14ac:dyDescent="0.25">
      <c r="R25" s="6"/>
    </row>
    <row r="26" spans="1:18" ht="30" customHeight="1" x14ac:dyDescent="0.25">
      <c r="R26" s="49"/>
    </row>
    <row r="27" spans="1:18" ht="30" customHeight="1" x14ac:dyDescent="0.25">
      <c r="R27" s="49"/>
    </row>
    <row r="28" spans="1:18" ht="30" customHeight="1" x14ac:dyDescent="0.25"/>
    <row r="29" spans="1:18" ht="30" customHeight="1" x14ac:dyDescent="0.25"/>
    <row r="30" spans="1:18" ht="30" customHeight="1" x14ac:dyDescent="0.25"/>
    <row r="31" spans="1:18" ht="30" customHeight="1" x14ac:dyDescent="0.25"/>
    <row r="32" spans="1:18" ht="30" customHeight="1" x14ac:dyDescent="0.25">
      <c r="A32" s="55"/>
      <c r="B32" s="55"/>
      <c r="C32" s="43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</row>
    <row r="33" spans="18:18" ht="30" customHeight="1" x14ac:dyDescent="0.25"/>
    <row r="34" spans="18:18" ht="30" customHeight="1" x14ac:dyDescent="0.25"/>
    <row r="35" spans="18:18" ht="30" customHeight="1" x14ac:dyDescent="0.25"/>
    <row r="36" spans="18:18" ht="30" customHeight="1" x14ac:dyDescent="0.25"/>
    <row r="37" spans="18:18" ht="30" customHeight="1" x14ac:dyDescent="0.25"/>
    <row r="38" spans="18:18" ht="30" customHeight="1" x14ac:dyDescent="0.25"/>
    <row r="39" spans="18:18" ht="30" customHeight="1" x14ac:dyDescent="0.25">
      <c r="R39" s="6"/>
    </row>
    <row r="40" spans="18:18" ht="30" customHeight="1" x14ac:dyDescent="0.25">
      <c r="R40" s="6"/>
    </row>
    <row r="41" spans="18:18" ht="30" customHeight="1" x14ac:dyDescent="0.25">
      <c r="R41" s="6"/>
    </row>
    <row r="42" spans="18:18" ht="30" customHeight="1" x14ac:dyDescent="0.25">
      <c r="R42" s="6"/>
    </row>
    <row r="43" spans="18:18" ht="30" customHeight="1" x14ac:dyDescent="0.25">
      <c r="R43" s="6"/>
    </row>
    <row r="44" spans="18:18" ht="30" customHeight="1" x14ac:dyDescent="0.25">
      <c r="R44" s="6"/>
    </row>
    <row r="45" spans="18:18" ht="30" customHeight="1" x14ac:dyDescent="0.25">
      <c r="R45" s="6"/>
    </row>
    <row r="46" spans="18:18" ht="30" customHeight="1" x14ac:dyDescent="0.25">
      <c r="R46" s="6"/>
    </row>
    <row r="47" spans="18:18" ht="30" customHeight="1" x14ac:dyDescent="0.25">
      <c r="R47" s="6"/>
    </row>
    <row r="48" spans="18:18" ht="30" customHeight="1" x14ac:dyDescent="0.25">
      <c r="R48" s="6"/>
    </row>
    <row r="49" spans="18:18" ht="30" customHeight="1" x14ac:dyDescent="0.25">
      <c r="R49" s="6"/>
    </row>
    <row r="50" spans="18:18" ht="30" customHeight="1" x14ac:dyDescent="0.25">
      <c r="R50" s="6"/>
    </row>
    <row r="51" spans="18:18" ht="30" customHeight="1" x14ac:dyDescent="0.25">
      <c r="R51" s="6"/>
    </row>
    <row r="52" spans="18:18" ht="30" customHeight="1" x14ac:dyDescent="0.25">
      <c r="R52" s="6"/>
    </row>
    <row r="53" spans="18:18" ht="30" customHeight="1" x14ac:dyDescent="0.25">
      <c r="R53" s="6"/>
    </row>
    <row r="54" spans="18:18" ht="30" customHeight="1" x14ac:dyDescent="0.25">
      <c r="R54" s="6"/>
    </row>
    <row r="55" spans="18:18" ht="30" customHeight="1" x14ac:dyDescent="0.25">
      <c r="R55" s="6"/>
    </row>
    <row r="56" spans="18:18" ht="30" customHeight="1" x14ac:dyDescent="0.25"/>
    <row r="57" spans="18:18" ht="30" customHeight="1" x14ac:dyDescent="0.25"/>
    <row r="58" spans="18:18" ht="30" customHeight="1" x14ac:dyDescent="0.25"/>
    <row r="59" spans="18:18" ht="30" customHeight="1" x14ac:dyDescent="0.25"/>
    <row r="60" spans="18:18" ht="30" customHeight="1" x14ac:dyDescent="0.25"/>
    <row r="61" spans="18:18" ht="30" customHeight="1" x14ac:dyDescent="0.25"/>
    <row r="62" spans="18:18" ht="30" customHeight="1" x14ac:dyDescent="0.25"/>
    <row r="63" spans="18:18" ht="30" customHeight="1" x14ac:dyDescent="0.25"/>
    <row r="64" spans="18:18" ht="30" customHeight="1" x14ac:dyDescent="0.25"/>
    <row r="65" spans="18:18" ht="30" customHeight="1" x14ac:dyDescent="0.25"/>
    <row r="66" spans="18:18" ht="30" customHeight="1" x14ac:dyDescent="0.25"/>
    <row r="67" spans="18:18" ht="30" customHeight="1" x14ac:dyDescent="0.25"/>
    <row r="68" spans="18:18" ht="30" customHeight="1" x14ac:dyDescent="0.25"/>
    <row r="69" spans="18:18" ht="30" customHeight="1" x14ac:dyDescent="0.25"/>
    <row r="70" spans="18:18" ht="30" customHeight="1" x14ac:dyDescent="0.25"/>
    <row r="71" spans="18:18" ht="30" customHeight="1" x14ac:dyDescent="0.25"/>
    <row r="72" spans="18:18" ht="30" customHeight="1" x14ac:dyDescent="0.25"/>
    <row r="73" spans="18:18" ht="30" customHeight="1" x14ac:dyDescent="0.25"/>
    <row r="74" spans="18:18" ht="30" customHeight="1" x14ac:dyDescent="0.25">
      <c r="R74" s="12"/>
    </row>
    <row r="75" spans="18:18" ht="30" customHeight="1" x14ac:dyDescent="0.25">
      <c r="R75" s="12"/>
    </row>
    <row r="76" spans="18:18" ht="30" customHeight="1" x14ac:dyDescent="0.25"/>
    <row r="77" spans="18:18" ht="30" customHeight="1" x14ac:dyDescent="0.25"/>
    <row r="78" spans="18:18" ht="30" customHeight="1" x14ac:dyDescent="0.25"/>
    <row r="79" spans="18:18" ht="30" customHeight="1" x14ac:dyDescent="0.25"/>
    <row r="80" spans="18:18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spans="18:18" ht="30" customHeight="1" x14ac:dyDescent="0.25"/>
    <row r="98" spans="18:18" ht="30" customHeight="1" x14ac:dyDescent="0.25"/>
    <row r="99" spans="18:18" ht="30" customHeight="1" x14ac:dyDescent="0.25"/>
    <row r="100" spans="18:18" ht="30" customHeight="1" x14ac:dyDescent="0.25">
      <c r="R100" s="6"/>
    </row>
    <row r="101" spans="18:18" ht="30" customHeight="1" x14ac:dyDescent="0.25">
      <c r="R101" s="6"/>
    </row>
    <row r="102" spans="18:18" ht="30" customHeight="1" x14ac:dyDescent="0.25"/>
    <row r="103" spans="18:18" ht="30" customHeight="1" x14ac:dyDescent="0.25"/>
    <row r="104" spans="18:18" ht="30" customHeight="1" x14ac:dyDescent="0.25"/>
    <row r="105" spans="18:18" ht="30" customHeight="1" x14ac:dyDescent="0.25"/>
    <row r="106" spans="18:18" ht="30" customHeight="1" x14ac:dyDescent="0.25"/>
    <row r="107" spans="18:18" ht="30" customHeight="1" x14ac:dyDescent="0.25"/>
    <row r="108" spans="18:18" ht="30" customHeight="1" x14ac:dyDescent="0.25"/>
    <row r="109" spans="18:18" ht="30" customHeight="1" x14ac:dyDescent="0.25"/>
    <row r="110" spans="18:18" ht="30" customHeight="1" x14ac:dyDescent="0.25"/>
    <row r="111" spans="18:18" ht="30" customHeight="1" x14ac:dyDescent="0.25"/>
    <row r="112" spans="18:18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spans="18:18" ht="30" customHeight="1" x14ac:dyDescent="0.25"/>
    <row r="130" spans="18:18" ht="30" customHeight="1" x14ac:dyDescent="0.25"/>
    <row r="131" spans="18:18" ht="30" customHeight="1" x14ac:dyDescent="0.25"/>
    <row r="132" spans="18:18" ht="30" customHeight="1" x14ac:dyDescent="0.25"/>
    <row r="133" spans="18:18" ht="30" customHeight="1" x14ac:dyDescent="0.25"/>
    <row r="134" spans="18:18" ht="30" customHeight="1" x14ac:dyDescent="0.25"/>
    <row r="135" spans="18:18" ht="30" customHeight="1" x14ac:dyDescent="0.25">
      <c r="R135" s="12"/>
    </row>
    <row r="136" spans="18:18" ht="30" customHeight="1" x14ac:dyDescent="0.25"/>
    <row r="137" spans="18:18" ht="30" customHeight="1" x14ac:dyDescent="0.25"/>
    <row r="138" spans="18:18" ht="30" customHeight="1" x14ac:dyDescent="0.25"/>
    <row r="139" spans="18:18" ht="30" customHeight="1" x14ac:dyDescent="0.25"/>
    <row r="140" spans="18:18" ht="30" customHeight="1" x14ac:dyDescent="0.25"/>
    <row r="141" spans="18:18" ht="30" customHeight="1" x14ac:dyDescent="0.25"/>
    <row r="142" spans="18:18" ht="30" customHeight="1" x14ac:dyDescent="0.25"/>
    <row r="143" spans="18:18" ht="30" customHeight="1" x14ac:dyDescent="0.25"/>
    <row r="144" spans="18:18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</sheetData>
  <mergeCells count="12">
    <mergeCell ref="E3:J3"/>
    <mergeCell ref="A4:B5"/>
    <mergeCell ref="C4:C5"/>
    <mergeCell ref="D4:D5"/>
    <mergeCell ref="F4:H4"/>
    <mergeCell ref="I4:I5"/>
    <mergeCell ref="J4:M4"/>
    <mergeCell ref="N4:Q4"/>
    <mergeCell ref="A6:A19"/>
    <mergeCell ref="B6:B12"/>
    <mergeCell ref="B13:B19"/>
    <mergeCell ref="A20:E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17" sqref="A17:D1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90</v>
      </c>
      <c r="B1" s="35">
        <f>D3+D6+D12+D15+D16+D17</f>
        <v>56.871960000000001</v>
      </c>
      <c r="C1" s="6"/>
      <c r="D1" s="6"/>
    </row>
    <row r="2" spans="1:5" x14ac:dyDescent="0.25">
      <c r="A2" s="6"/>
      <c r="B2" s="34" t="s">
        <v>27</v>
      </c>
      <c r="C2" s="34" t="s">
        <v>28</v>
      </c>
      <c r="D2" s="34" t="s">
        <v>29</v>
      </c>
    </row>
    <row r="3" spans="1:5" s="6" customFormat="1" ht="45" customHeight="1" x14ac:dyDescent="0.25">
      <c r="A3" s="2" t="s">
        <v>109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110</v>
      </c>
      <c r="B4" s="22">
        <v>54</v>
      </c>
      <c r="C4" s="22">
        <v>57.24</v>
      </c>
      <c r="D4" s="52">
        <f>B4*C4/1000</f>
        <v>3.0909599999999999</v>
      </c>
      <c r="E4" s="23"/>
    </row>
    <row r="5" spans="1:5" s="6" customFormat="1" x14ac:dyDescent="0.25">
      <c r="A5" s="26" t="s">
        <v>47</v>
      </c>
      <c r="B5" s="27">
        <v>6.75</v>
      </c>
      <c r="C5" s="27">
        <v>480</v>
      </c>
      <c r="D5" s="52">
        <f>B5*C5/1000</f>
        <v>3.24</v>
      </c>
      <c r="E5" s="23"/>
    </row>
    <row r="6" spans="1:5" s="6" customFormat="1" ht="17.25" customHeight="1" x14ac:dyDescent="0.25">
      <c r="A6" s="15" t="s">
        <v>57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59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45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26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58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47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62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64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32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45</v>
      </c>
      <c r="B15" s="15"/>
      <c r="C15" s="47"/>
      <c r="D15" s="16">
        <v>1.28</v>
      </c>
      <c r="E15" s="9"/>
    </row>
    <row r="16" spans="1:5" x14ac:dyDescent="0.25">
      <c r="A16" s="15" t="s">
        <v>86</v>
      </c>
      <c r="B16" s="15"/>
      <c r="C16" s="47"/>
      <c r="D16" s="16">
        <v>1.34</v>
      </c>
      <c r="E16" s="9"/>
    </row>
    <row r="17" spans="1:5" x14ac:dyDescent="0.25">
      <c r="A17" s="62" t="s">
        <v>122</v>
      </c>
      <c r="B17" s="62">
        <v>200</v>
      </c>
      <c r="C17" s="62">
        <v>145</v>
      </c>
      <c r="D17" s="66">
        <f t="shared" ref="D17" si="0">C17*B17/1000</f>
        <v>29</v>
      </c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E24" sqref="E2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90</v>
      </c>
      <c r="B1" s="35">
        <f>D3+D14+D15+D20+D21+D22</f>
        <v>50.962780000000002</v>
      </c>
      <c r="C1" s="6"/>
      <c r="D1" s="6"/>
    </row>
    <row r="2" spans="1:4" x14ac:dyDescent="0.25">
      <c r="A2" s="6"/>
      <c r="B2" s="34" t="s">
        <v>27</v>
      </c>
      <c r="C2" s="34" t="s">
        <v>28</v>
      </c>
      <c r="D2" s="34" t="s">
        <v>29</v>
      </c>
    </row>
    <row r="3" spans="1:4" s="6" customFormat="1" ht="45" customHeight="1" x14ac:dyDescent="0.25">
      <c r="A3" s="15" t="s">
        <v>102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34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36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38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37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95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56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48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41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44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40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45</v>
      </c>
      <c r="B14" s="15">
        <v>40</v>
      </c>
      <c r="C14" s="47"/>
      <c r="D14" s="16">
        <v>1.28</v>
      </c>
    </row>
    <row r="15" spans="1:4" x14ac:dyDescent="0.25">
      <c r="A15" s="15" t="s">
        <v>15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63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41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32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80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45</v>
      </c>
      <c r="B20" s="22"/>
      <c r="C20" s="22"/>
      <c r="D20" s="19">
        <v>1.34</v>
      </c>
    </row>
    <row r="21" spans="1:4" x14ac:dyDescent="0.25">
      <c r="A21" s="21" t="s">
        <v>111</v>
      </c>
      <c r="B21" s="22">
        <v>30</v>
      </c>
      <c r="C21" s="22">
        <v>241.4</v>
      </c>
      <c r="D21" s="15">
        <f>C21*B21/1000</f>
        <v>7.242</v>
      </c>
    </row>
    <row r="22" spans="1:4" x14ac:dyDescent="0.25">
      <c r="A22" s="62" t="s">
        <v>87</v>
      </c>
      <c r="B22" s="62">
        <v>200</v>
      </c>
      <c r="C22" s="62">
        <v>78</v>
      </c>
      <c r="D22" s="66">
        <f t="shared" ref="D22" si="2">C22*B22/1000</f>
        <v>15.6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0"/>
  <sheetViews>
    <sheetView view="pageBreakPreview" zoomScale="60" zoomScaleNormal="100" workbookViewId="0">
      <selection activeCell="A16" sqref="A16:D1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90</v>
      </c>
      <c r="B1" s="35">
        <f>D3+D9+D12+D13+D14+D15+D16</f>
        <v>91.74867900000001</v>
      </c>
      <c r="C1" s="6"/>
      <c r="D1" s="6"/>
    </row>
    <row r="2" spans="1:6" x14ac:dyDescent="0.25">
      <c r="A2" s="6"/>
      <c r="B2" s="34" t="s">
        <v>27</v>
      </c>
      <c r="C2" s="34" t="s">
        <v>28</v>
      </c>
      <c r="D2" s="34" t="s">
        <v>29</v>
      </c>
    </row>
    <row r="3" spans="1:6" s="6" customFormat="1" ht="45" customHeight="1" x14ac:dyDescent="0.25">
      <c r="A3" s="24" t="s">
        <v>49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50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25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38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51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48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74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75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47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79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45</v>
      </c>
      <c r="B13" s="15"/>
      <c r="C13" s="47"/>
      <c r="D13" s="16">
        <v>1.28</v>
      </c>
      <c r="E13" s="22"/>
      <c r="F13" s="17"/>
    </row>
    <row r="14" spans="1:6" x14ac:dyDescent="0.25">
      <c r="A14" s="15" t="s">
        <v>86</v>
      </c>
      <c r="B14" s="15"/>
      <c r="C14" s="47"/>
      <c r="D14" s="16">
        <v>1.34</v>
      </c>
      <c r="E14" s="22"/>
      <c r="F14" s="17"/>
    </row>
    <row r="15" spans="1:6" x14ac:dyDescent="0.25">
      <c r="A15" s="15" t="s">
        <v>30</v>
      </c>
      <c r="B15" s="15">
        <v>200</v>
      </c>
      <c r="C15" s="47">
        <v>86.4</v>
      </c>
      <c r="D15" s="15">
        <f>C15*B15/1000</f>
        <v>17.28</v>
      </c>
      <c r="E15" s="22"/>
      <c r="F15" s="17"/>
    </row>
    <row r="16" spans="1:6" x14ac:dyDescent="0.25">
      <c r="A16" s="61" t="s">
        <v>121</v>
      </c>
      <c r="B16" s="62">
        <v>20</v>
      </c>
      <c r="C16" s="62">
        <v>12.18</v>
      </c>
      <c r="D16" s="62">
        <v>12.18</v>
      </c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2"/>
      <c r="B19" s="22"/>
      <c r="C19" s="22"/>
      <c r="D19" s="22"/>
      <c r="E19" s="12"/>
      <c r="F19" s="12"/>
    </row>
    <row r="20" spans="1:6" x14ac:dyDescent="0.25">
      <c r="A20" s="22"/>
      <c r="B20" s="22"/>
      <c r="C20" s="17"/>
      <c r="D20" s="17"/>
    </row>
    <row r="21" spans="1:6" x14ac:dyDescent="0.25">
      <c r="A21" s="53"/>
      <c r="B21" s="22"/>
      <c r="C21" s="22"/>
      <c r="D21" s="17"/>
    </row>
    <row r="22" spans="1:6" x14ac:dyDescent="0.25">
      <c r="A22" s="22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17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1"/>
      <c r="B29" s="22"/>
      <c r="C29" s="22"/>
      <c r="D29" s="19"/>
    </row>
    <row r="30" spans="1:6" x14ac:dyDescent="0.25">
      <c r="A30" s="26"/>
      <c r="B30" s="27"/>
      <c r="C30" s="27"/>
      <c r="D30" s="19"/>
    </row>
    <row r="31" spans="1:6" x14ac:dyDescent="0.25">
      <c r="A31" s="25"/>
      <c r="B31" s="22"/>
      <c r="C31" s="22"/>
      <c r="D31" s="22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39"/>
  <sheetViews>
    <sheetView view="pageBreakPreview" zoomScale="60" zoomScaleNormal="100" workbookViewId="0">
      <selection activeCell="D15" sqref="A15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90</v>
      </c>
      <c r="B1" s="35">
        <f>D4+D10+D11+D15</f>
        <v>31.264032499999999</v>
      </c>
      <c r="C1" s="6"/>
      <c r="D1" s="6"/>
    </row>
    <row r="2" spans="1:4" x14ac:dyDescent="0.25">
      <c r="A2" s="6"/>
      <c r="B2" s="34" t="s">
        <v>27</v>
      </c>
      <c r="C2" s="34" t="s">
        <v>28</v>
      </c>
      <c r="D2" s="34" t="s">
        <v>29</v>
      </c>
    </row>
    <row r="3" spans="1:4" s="6" customFormat="1" ht="45" customHeight="1" x14ac:dyDescent="0.25">
      <c r="A3"/>
      <c r="B3" s="51" t="s">
        <v>27</v>
      </c>
      <c r="C3" s="51" t="s">
        <v>28</v>
      </c>
      <c r="D3" s="51" t="s">
        <v>29</v>
      </c>
    </row>
    <row r="4" spans="1:4" s="6" customFormat="1" x14ac:dyDescent="0.25">
      <c r="A4" s="15" t="s">
        <v>94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85</v>
      </c>
      <c r="B5" s="22">
        <v>30</v>
      </c>
      <c r="C5" s="22">
        <v>39</v>
      </c>
      <c r="D5" s="52">
        <f t="shared" ref="D5:D9" si="0">B5*C5/1000</f>
        <v>1.17</v>
      </c>
    </row>
    <row r="6" spans="1:4" s="6" customFormat="1" ht="17.25" customHeight="1" x14ac:dyDescent="0.25">
      <c r="A6" s="21" t="s">
        <v>78</v>
      </c>
      <c r="B6" s="22">
        <v>106.7</v>
      </c>
      <c r="C6" s="17">
        <v>70</v>
      </c>
      <c r="D6" s="52">
        <f t="shared" si="0"/>
        <v>7.4690000000000003</v>
      </c>
    </row>
    <row r="7" spans="1:4" s="6" customFormat="1" x14ac:dyDescent="0.25">
      <c r="A7" s="21" t="s">
        <v>41</v>
      </c>
      <c r="B7" s="22">
        <v>69.3</v>
      </c>
      <c r="C7" s="17"/>
      <c r="D7" s="52">
        <f t="shared" si="0"/>
        <v>0</v>
      </c>
    </row>
    <row r="8" spans="1:4" s="6" customFormat="1" x14ac:dyDescent="0.25">
      <c r="A8" s="21" t="s">
        <v>32</v>
      </c>
      <c r="B8" s="11">
        <v>5</v>
      </c>
      <c r="C8" s="11">
        <v>46.8</v>
      </c>
      <c r="D8" s="52">
        <f t="shared" si="0"/>
        <v>0.23400000000000001</v>
      </c>
    </row>
    <row r="9" spans="1:4" s="6" customFormat="1" x14ac:dyDescent="0.25">
      <c r="A9" s="14" t="s">
        <v>47</v>
      </c>
      <c r="B9" s="48">
        <v>5</v>
      </c>
      <c r="C9" s="48">
        <v>480</v>
      </c>
      <c r="D9" s="52">
        <f t="shared" si="0"/>
        <v>2.4</v>
      </c>
    </row>
    <row r="10" spans="1:4" s="6" customFormat="1" x14ac:dyDescent="0.25">
      <c r="A10" s="15" t="s">
        <v>45</v>
      </c>
      <c r="B10" s="15"/>
      <c r="C10" s="47"/>
      <c r="D10" s="16">
        <v>1.28</v>
      </c>
    </row>
    <row r="11" spans="1:4" ht="13.5" customHeight="1" x14ac:dyDescent="0.25">
      <c r="A11" s="15" t="s">
        <v>54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55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32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41</v>
      </c>
      <c r="B14" s="27">
        <v>190</v>
      </c>
      <c r="C14" s="27"/>
      <c r="D14" s="20"/>
    </row>
    <row r="15" spans="1:4" x14ac:dyDescent="0.25">
      <c r="A15" s="15" t="s">
        <v>114</v>
      </c>
      <c r="B15" s="15">
        <v>200</v>
      </c>
      <c r="C15" s="15">
        <v>74.900000000000006</v>
      </c>
      <c r="D15" s="15">
        <f>C15*B15/1000</f>
        <v>14.980000000000002</v>
      </c>
    </row>
    <row r="16" spans="1:4" x14ac:dyDescent="0.25">
      <c r="A16" s="22"/>
      <c r="B16" s="22"/>
      <c r="C16" s="22"/>
      <c r="D16" s="17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17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11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22"/>
      <c r="B24" s="22"/>
      <c r="C24" s="22"/>
      <c r="D24" s="22"/>
    </row>
    <row r="32" spans="1:4" x14ac:dyDescent="0.25">
      <c r="B32" s="9"/>
      <c r="C32" s="9"/>
      <c r="D32" s="9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698.95389560000001</v>
      </c>
      <c r="B1">
        <f>A1/12</f>
        <v>58.246157966666665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H23" sqref="H2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90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27</v>
      </c>
      <c r="C2" s="15" t="s">
        <v>28</v>
      </c>
      <c r="D2" s="15" t="s">
        <v>29</v>
      </c>
      <c r="E2" s="6"/>
    </row>
    <row r="3" spans="1:6" s="6" customFormat="1" ht="45" customHeight="1" x14ac:dyDescent="0.25">
      <c r="A3" s="15" t="s">
        <v>73</v>
      </c>
      <c r="B3" s="7">
        <v>60</v>
      </c>
      <c r="C3" s="47"/>
      <c r="D3" s="16">
        <f>D4</f>
        <v>18.72</v>
      </c>
      <c r="F3" s="23"/>
    </row>
    <row r="4" spans="1:6" s="6" customFormat="1" x14ac:dyDescent="0.25">
      <c r="A4" s="22" t="s">
        <v>73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60</v>
      </c>
      <c r="B5" s="15">
        <v>150</v>
      </c>
      <c r="C5" s="47"/>
      <c r="D5" s="16">
        <f>D6+D8</f>
        <v>7.0690259999999991</v>
      </c>
      <c r="F5" s="23"/>
    </row>
    <row r="6" spans="1:6" s="6" customFormat="1" ht="32.25" customHeight="1" x14ac:dyDescent="0.25">
      <c r="A6" s="13" t="s">
        <v>61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41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47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30</v>
      </c>
      <c r="B9" s="15">
        <v>200</v>
      </c>
      <c r="C9" s="47">
        <v>86.4</v>
      </c>
      <c r="D9" s="15">
        <f>C9*B9/1000</f>
        <v>17.28</v>
      </c>
      <c r="F9" s="23"/>
    </row>
    <row r="10" spans="1:6" s="6" customFormat="1" x14ac:dyDescent="0.25">
      <c r="A10" s="15" t="s">
        <v>45</v>
      </c>
      <c r="B10" s="15">
        <v>40</v>
      </c>
      <c r="C10" s="47"/>
      <c r="D10" s="16">
        <v>1.28</v>
      </c>
      <c r="F10" s="23"/>
    </row>
    <row r="11" spans="1:6" x14ac:dyDescent="0.25">
      <c r="A11" s="15" t="s">
        <v>86</v>
      </c>
      <c r="B11" s="15">
        <v>40</v>
      </c>
      <c r="C11" s="47"/>
      <c r="D11" s="16">
        <v>1.34</v>
      </c>
      <c r="E11" s="6"/>
      <c r="F11" s="9"/>
    </row>
    <row r="12" spans="1:6" ht="13.5" customHeight="1" x14ac:dyDescent="0.25">
      <c r="A12" s="21" t="s">
        <v>117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topLeftCell="A9" zoomScale="60" zoomScaleNormal="100" workbookViewId="0">
      <selection activeCell="A36" sqref="A3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90</v>
      </c>
      <c r="B1" s="35">
        <f>D4+D8+D16+D20+D21+D22</f>
        <v>46.331422500000002</v>
      </c>
      <c r="C1" s="6"/>
      <c r="D1" s="6"/>
    </row>
    <row r="2" spans="1:5" x14ac:dyDescent="0.25">
      <c r="B2" s="6" t="s">
        <v>82</v>
      </c>
      <c r="C2" s="6">
        <v>0.2</v>
      </c>
      <c r="D2" s="6"/>
    </row>
    <row r="3" spans="1:5" x14ac:dyDescent="0.25">
      <c r="B3" s="34" t="s">
        <v>27</v>
      </c>
      <c r="C3" s="34" t="s">
        <v>28</v>
      </c>
      <c r="D3" s="34" t="s">
        <v>29</v>
      </c>
    </row>
    <row r="4" spans="1:5" s="6" customFormat="1" ht="25.5" customHeight="1" x14ac:dyDescent="0.25">
      <c r="A4" s="15" t="s">
        <v>52</v>
      </c>
      <c r="B4" s="15">
        <v>150</v>
      </c>
      <c r="C4" s="16"/>
      <c r="D4" s="16">
        <f>D5+D6+D7</f>
        <v>8.3344000000000005</v>
      </c>
      <c r="E4" s="23"/>
    </row>
    <row r="5" spans="1:5" s="6" customFormat="1" x14ac:dyDescent="0.25">
      <c r="A5" s="21" t="s">
        <v>35</v>
      </c>
      <c r="B5" s="22">
        <v>170</v>
      </c>
      <c r="C5" s="17">
        <v>20</v>
      </c>
      <c r="D5" s="19">
        <f>C5*B5/1000</f>
        <v>3.4</v>
      </c>
      <c r="E5" s="23"/>
    </row>
    <row r="6" spans="1:5" s="6" customFormat="1" x14ac:dyDescent="0.25">
      <c r="A6" s="21" t="s">
        <v>53</v>
      </c>
      <c r="B6" s="22">
        <v>24</v>
      </c>
      <c r="C6" s="22">
        <v>70</v>
      </c>
      <c r="D6" s="19">
        <f t="shared" ref="D6:D7" si="0">C6*B6/1000</f>
        <v>1.68</v>
      </c>
      <c r="E6" s="23"/>
    </row>
    <row r="7" spans="1:5" s="6" customFormat="1" ht="17.25" customHeight="1" x14ac:dyDescent="0.25">
      <c r="A7" s="26" t="s">
        <v>25</v>
      </c>
      <c r="B7" s="27">
        <v>6.78</v>
      </c>
      <c r="C7" s="27">
        <v>480</v>
      </c>
      <c r="D7" s="20">
        <f t="shared" si="0"/>
        <v>3.2544</v>
      </c>
      <c r="E7" s="23"/>
    </row>
    <row r="8" spans="1:5" s="6" customFormat="1" x14ac:dyDescent="0.25">
      <c r="A8" s="10" t="s">
        <v>43</v>
      </c>
      <c r="B8" s="10">
        <v>70</v>
      </c>
      <c r="C8" s="10"/>
      <c r="D8" s="50">
        <f>D9+D10+D11+D12+D15</f>
        <v>19.465990000000001</v>
      </c>
      <c r="E8" s="23"/>
    </row>
    <row r="9" spans="1:5" s="6" customFormat="1" x14ac:dyDescent="0.25">
      <c r="A9" s="21" t="s">
        <v>44</v>
      </c>
      <c r="B9" s="11">
        <v>61</v>
      </c>
      <c r="C9" s="11">
        <v>270</v>
      </c>
      <c r="D9" s="16">
        <f t="shared" ref="D9:D15" si="1">C9*B9/1000</f>
        <v>16.47</v>
      </c>
      <c r="E9" s="23"/>
    </row>
    <row r="10" spans="1:5" s="6" customFormat="1" x14ac:dyDescent="0.25">
      <c r="A10" s="13" t="s">
        <v>65</v>
      </c>
      <c r="B10" s="11">
        <v>6</v>
      </c>
      <c r="C10" s="11">
        <v>57.24</v>
      </c>
      <c r="D10" s="16">
        <f t="shared" si="1"/>
        <v>0.34344000000000002</v>
      </c>
      <c r="E10" s="23"/>
    </row>
    <row r="11" spans="1:5" s="6" customFormat="1" x14ac:dyDescent="0.25">
      <c r="A11" s="13" t="s">
        <v>46</v>
      </c>
      <c r="B11" s="11">
        <v>7</v>
      </c>
      <c r="C11" s="11"/>
      <c r="D11" s="16">
        <f t="shared" si="1"/>
        <v>0</v>
      </c>
      <c r="E11" s="23"/>
    </row>
    <row r="12" spans="1:5" x14ac:dyDescent="0.25">
      <c r="A12" s="13" t="s">
        <v>47</v>
      </c>
      <c r="B12" s="11">
        <v>4</v>
      </c>
      <c r="C12" s="11">
        <v>480</v>
      </c>
      <c r="D12" s="16">
        <f t="shared" si="1"/>
        <v>1.92</v>
      </c>
      <c r="E12" s="9"/>
    </row>
    <row r="13" spans="1:5" x14ac:dyDescent="0.25">
      <c r="A13" s="13" t="s">
        <v>48</v>
      </c>
      <c r="B13" s="11">
        <v>5</v>
      </c>
      <c r="C13" s="11">
        <v>29.28</v>
      </c>
      <c r="D13" s="16">
        <f t="shared" si="1"/>
        <v>0.1464</v>
      </c>
      <c r="E13" s="9"/>
    </row>
    <row r="14" spans="1:5" x14ac:dyDescent="0.25">
      <c r="A14" s="13" t="s">
        <v>25</v>
      </c>
      <c r="B14" s="11">
        <v>6</v>
      </c>
      <c r="C14" s="11">
        <v>480</v>
      </c>
      <c r="D14" s="16">
        <f t="shared" si="1"/>
        <v>2.88</v>
      </c>
      <c r="E14" s="9"/>
    </row>
    <row r="15" spans="1:5" ht="13.5" customHeight="1" x14ac:dyDescent="0.25">
      <c r="A15" s="14" t="s">
        <v>38</v>
      </c>
      <c r="B15" s="48">
        <v>24.5</v>
      </c>
      <c r="C15" s="48">
        <v>29.9</v>
      </c>
      <c r="D15" s="16">
        <f t="shared" si="1"/>
        <v>0.73254999999999992</v>
      </c>
      <c r="E15" s="9"/>
    </row>
    <row r="16" spans="1:5" s="6" customFormat="1" x14ac:dyDescent="0.25">
      <c r="A16" s="15" t="s">
        <v>54</v>
      </c>
      <c r="B16" s="15">
        <v>200</v>
      </c>
      <c r="C16" s="15"/>
      <c r="D16" s="16">
        <f>D17+D18+D19</f>
        <v>3.7310325000000004</v>
      </c>
      <c r="E16" s="23"/>
    </row>
    <row r="17" spans="1:5" x14ac:dyDescent="0.25">
      <c r="A17" s="21" t="s">
        <v>55</v>
      </c>
      <c r="B17" s="22">
        <v>30.5</v>
      </c>
      <c r="C17" s="22">
        <v>102.765</v>
      </c>
      <c r="D17" s="19">
        <f t="shared" ref="D17:D18" si="2">C17*B17/1000</f>
        <v>3.1343325000000002</v>
      </c>
      <c r="E17" s="9"/>
    </row>
    <row r="18" spans="1:5" x14ac:dyDescent="0.25">
      <c r="A18" s="21" t="s">
        <v>32</v>
      </c>
      <c r="B18" s="22">
        <v>15</v>
      </c>
      <c r="C18" s="22">
        <v>39.78</v>
      </c>
      <c r="D18" s="19">
        <f t="shared" si="2"/>
        <v>0.59670000000000001</v>
      </c>
      <c r="E18" s="9"/>
    </row>
    <row r="19" spans="1:5" x14ac:dyDescent="0.25">
      <c r="A19" s="26" t="s">
        <v>41</v>
      </c>
      <c r="B19" s="27">
        <v>190</v>
      </c>
      <c r="C19" s="27"/>
      <c r="D19" s="20"/>
      <c r="E19" s="9"/>
    </row>
    <row r="20" spans="1:5" x14ac:dyDescent="0.25">
      <c r="A20" s="15" t="s">
        <v>45</v>
      </c>
      <c r="B20" s="15"/>
      <c r="C20" s="47"/>
      <c r="D20" s="16">
        <v>1.28</v>
      </c>
      <c r="E20" s="9"/>
    </row>
    <row r="21" spans="1:5" x14ac:dyDescent="0.25">
      <c r="A21" s="15" t="s">
        <v>86</v>
      </c>
      <c r="B21" s="15"/>
      <c r="C21" s="47"/>
      <c r="D21" s="16">
        <v>1.34</v>
      </c>
      <c r="E21" s="9"/>
    </row>
    <row r="22" spans="1:5" x14ac:dyDescent="0.25">
      <c r="A22" s="61" t="s">
        <v>121</v>
      </c>
      <c r="B22" s="62">
        <v>20</v>
      </c>
      <c r="C22" s="62">
        <v>12.18</v>
      </c>
      <c r="D22" s="62">
        <v>12.18</v>
      </c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  <row r="28" spans="1:5" x14ac:dyDescent="0.25">
      <c r="A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5" x14ac:dyDescent="0.25">
      <c r="B33" s="9"/>
      <c r="C33" s="9"/>
      <c r="D33" s="9"/>
    </row>
    <row r="37" spans="2:5" x14ac:dyDescent="0.25">
      <c r="E37" s="9"/>
    </row>
    <row r="38" spans="2:5" x14ac:dyDescent="0.25">
      <c r="E38" s="9"/>
    </row>
    <row r="39" spans="2:5" x14ac:dyDescent="0.25">
      <c r="E39" s="9"/>
    </row>
    <row r="40" spans="2:5" x14ac:dyDescent="0.25">
      <c r="E40" s="9"/>
    </row>
    <row r="41" spans="2:5" x14ac:dyDescent="0.25">
      <c r="E41" s="9"/>
    </row>
    <row r="42" spans="2:5" x14ac:dyDescent="0.25">
      <c r="E42" s="9"/>
    </row>
    <row r="43" spans="2:5" x14ac:dyDescent="0.25">
      <c r="E43" s="9"/>
    </row>
    <row r="44" spans="2:5" x14ac:dyDescent="0.25">
      <c r="E44" s="9"/>
    </row>
    <row r="45" spans="2:5" x14ac:dyDescent="0.25">
      <c r="E45" s="9"/>
    </row>
    <row r="46" spans="2:5" x14ac:dyDescent="0.25">
      <c r="E46" s="9"/>
    </row>
    <row r="47" spans="2:5" x14ac:dyDescent="0.25">
      <c r="E47" s="9"/>
    </row>
    <row r="48" spans="2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topLeftCell="A8" zoomScale="60" zoomScaleNormal="100" workbookViewId="0">
      <selection activeCell="I21" sqref="I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90</v>
      </c>
      <c r="B1" s="35">
        <f>D3+D16+D20+D21+D22</f>
        <v>72.966543000000001</v>
      </c>
      <c r="C1" s="6"/>
      <c r="D1" s="6"/>
    </row>
    <row r="2" spans="1:5" x14ac:dyDescent="0.25">
      <c r="A2" s="6"/>
      <c r="B2" s="34" t="s">
        <v>27</v>
      </c>
      <c r="C2" s="34" t="s">
        <v>28</v>
      </c>
      <c r="D2" s="34" t="s">
        <v>29</v>
      </c>
    </row>
    <row r="3" spans="1:5" s="6" customFormat="1" ht="45" customHeight="1" x14ac:dyDescent="0.25">
      <c r="A3" s="15" t="s">
        <v>113</v>
      </c>
      <c r="B3" s="15">
        <v>250</v>
      </c>
      <c r="C3" s="15"/>
      <c r="D3" s="16">
        <f>SUM(D4:D14)</f>
        <v>20.317143000000002</v>
      </c>
      <c r="E3" s="23"/>
    </row>
    <row r="4" spans="1:5" s="6" customFormat="1" x14ac:dyDescent="0.25">
      <c r="A4" s="21" t="s">
        <v>33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34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35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36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37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38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31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39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42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32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93</v>
      </c>
      <c r="B14" s="22">
        <v>55</v>
      </c>
      <c r="C14" s="22">
        <v>270</v>
      </c>
      <c r="D14" s="20">
        <f t="shared" si="0"/>
        <v>14.85</v>
      </c>
      <c r="E14" s="9"/>
    </row>
    <row r="15" spans="1:5" x14ac:dyDescent="0.25">
      <c r="A15" s="26" t="s">
        <v>41</v>
      </c>
      <c r="B15" s="27">
        <v>187.5</v>
      </c>
      <c r="C15" s="27"/>
      <c r="D15" s="36"/>
      <c r="E15" s="9"/>
    </row>
    <row r="16" spans="1:5" x14ac:dyDescent="0.25">
      <c r="A16" s="15" t="s">
        <v>76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77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32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41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45</v>
      </c>
      <c r="B20" s="15"/>
      <c r="C20" s="47"/>
      <c r="D20" s="16">
        <v>1.28</v>
      </c>
      <c r="E20" s="9"/>
    </row>
    <row r="21" spans="1:5" x14ac:dyDescent="0.25">
      <c r="A21" s="15" t="s">
        <v>86</v>
      </c>
      <c r="B21" s="15"/>
      <c r="C21" s="47"/>
      <c r="D21" s="16">
        <v>1.34</v>
      </c>
      <c r="E21" s="9"/>
    </row>
    <row r="22" spans="1:5" x14ac:dyDescent="0.25">
      <c r="A22" s="15" t="s">
        <v>92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A28" sqref="A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90</v>
      </c>
      <c r="B1" s="35">
        <f>D3+D14+D20+D25+D26+D27</f>
        <v>84.17706960000001</v>
      </c>
      <c r="C1" s="6"/>
      <c r="D1" s="6"/>
    </row>
    <row r="2" spans="1:5" x14ac:dyDescent="0.25">
      <c r="A2" s="6"/>
      <c r="B2" s="34" t="s">
        <v>27</v>
      </c>
      <c r="C2" s="34" t="s">
        <v>28</v>
      </c>
      <c r="D2" s="34" t="s">
        <v>29</v>
      </c>
    </row>
    <row r="3" spans="1:5" s="6" customFormat="1" ht="45" customHeight="1" x14ac:dyDescent="0.25">
      <c r="A3" s="29" t="s">
        <v>66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67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68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83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69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70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32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71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40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84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47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96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26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48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47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71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32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99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98</v>
      </c>
      <c r="B21" s="22">
        <v>2</v>
      </c>
      <c r="C21" s="22">
        <v>70</v>
      </c>
      <c r="D21" s="52">
        <f t="shared" ref="D21:D24" si="1">B21*C21/1000</f>
        <v>0.14000000000000001</v>
      </c>
      <c r="E21" s="12"/>
    </row>
    <row r="22" spans="1:5" x14ac:dyDescent="0.25">
      <c r="A22" s="21" t="s">
        <v>100</v>
      </c>
      <c r="B22" s="22">
        <v>50</v>
      </c>
      <c r="C22" s="22"/>
      <c r="D22" s="52">
        <f t="shared" si="1"/>
        <v>0</v>
      </c>
      <c r="E22" s="12"/>
    </row>
    <row r="23" spans="1:5" x14ac:dyDescent="0.25">
      <c r="A23" s="21" t="s">
        <v>32</v>
      </c>
      <c r="B23" s="22">
        <v>15</v>
      </c>
      <c r="C23" s="22">
        <v>46.8</v>
      </c>
      <c r="D23" s="52">
        <f t="shared" si="1"/>
        <v>0.70199999999999996</v>
      </c>
      <c r="E23" s="12"/>
    </row>
    <row r="24" spans="1:5" x14ac:dyDescent="0.25">
      <c r="A24" s="26" t="s">
        <v>41</v>
      </c>
      <c r="B24" s="27">
        <v>170</v>
      </c>
      <c r="C24" s="27"/>
      <c r="D24" s="52">
        <f t="shared" si="1"/>
        <v>0</v>
      </c>
      <c r="E24" s="12"/>
    </row>
    <row r="25" spans="1:5" x14ac:dyDescent="0.25">
      <c r="A25" s="15" t="s">
        <v>115</v>
      </c>
      <c r="B25" s="15"/>
      <c r="C25" s="47"/>
      <c r="D25" s="16">
        <v>1.28</v>
      </c>
      <c r="E25" s="12"/>
    </row>
    <row r="26" spans="1:5" x14ac:dyDescent="0.25">
      <c r="A26" s="15" t="s">
        <v>87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63" t="s">
        <v>123</v>
      </c>
      <c r="B27" s="64">
        <v>82</v>
      </c>
      <c r="C27" s="64">
        <v>40</v>
      </c>
      <c r="D27" s="65">
        <v>36.19</v>
      </c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7"/>
  <sheetViews>
    <sheetView view="pageBreakPreview" zoomScale="60" zoomScaleNormal="100" workbookViewId="0">
      <selection activeCell="A7" sqref="A7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90</v>
      </c>
      <c r="B1" s="35">
        <f>D3+D7+D16+D21+D22+D23</f>
        <v>54.284608000000006</v>
      </c>
      <c r="C1" s="6"/>
      <c r="D1" s="6"/>
    </row>
    <row r="2" spans="1:4" x14ac:dyDescent="0.25">
      <c r="A2" s="6"/>
      <c r="B2" s="34" t="s">
        <v>27</v>
      </c>
      <c r="C2" s="34" t="s">
        <v>28</v>
      </c>
      <c r="D2" s="34" t="s">
        <v>29</v>
      </c>
    </row>
    <row r="3" spans="1:4" s="6" customFormat="1" ht="45" customHeight="1" x14ac:dyDescent="0.25">
      <c r="A3" s="15" t="s">
        <v>97</v>
      </c>
      <c r="B3" s="15">
        <v>150</v>
      </c>
      <c r="C3" s="16"/>
      <c r="D3" s="16">
        <f>D4+D5+D6</f>
        <v>8.31</v>
      </c>
    </row>
    <row r="4" spans="1:4" s="6" customFormat="1" x14ac:dyDescent="0.25">
      <c r="A4" s="21" t="s">
        <v>35</v>
      </c>
      <c r="B4" s="22">
        <v>169.5</v>
      </c>
      <c r="C4" s="17">
        <v>20</v>
      </c>
      <c r="D4" s="19">
        <f>C4*B4/1000</f>
        <v>3.39</v>
      </c>
    </row>
    <row r="5" spans="1:4" s="6" customFormat="1" x14ac:dyDescent="0.25">
      <c r="A5" s="21" t="s">
        <v>98</v>
      </c>
      <c r="B5" s="22">
        <v>24</v>
      </c>
      <c r="C5" s="22">
        <v>70</v>
      </c>
      <c r="D5" s="19">
        <f t="shared" ref="D5:D6" si="0">C5*B5/1000</f>
        <v>1.68</v>
      </c>
    </row>
    <row r="6" spans="1:4" s="6" customFormat="1" ht="17.25" customHeight="1" x14ac:dyDescent="0.25">
      <c r="A6" s="26" t="s">
        <v>47</v>
      </c>
      <c r="B6" s="27">
        <v>6.75</v>
      </c>
      <c r="C6" s="27">
        <v>480</v>
      </c>
      <c r="D6" s="19">
        <f t="shared" si="0"/>
        <v>3.24</v>
      </c>
    </row>
    <row r="7" spans="1:4" s="6" customFormat="1" x14ac:dyDescent="0.25">
      <c r="A7" s="15" t="s">
        <v>57</v>
      </c>
      <c r="B7" s="7">
        <v>70</v>
      </c>
      <c r="C7" s="15"/>
      <c r="D7" s="16">
        <f>SUM(D8:D15)</f>
        <v>23.276807999999999</v>
      </c>
    </row>
    <row r="8" spans="1:4" s="6" customFormat="1" x14ac:dyDescent="0.25">
      <c r="A8" s="21" t="s">
        <v>107</v>
      </c>
      <c r="B8" s="22">
        <v>117</v>
      </c>
      <c r="C8" s="22">
        <v>149.9</v>
      </c>
      <c r="D8" s="19">
        <f>C8*B8/1000</f>
        <v>17.5383</v>
      </c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 t="s">
        <v>129</v>
      </c>
      <c r="B10" s="22">
        <v>30</v>
      </c>
      <c r="C10" s="17"/>
      <c r="D10" s="19">
        <f>SUM(D11:D14)</f>
        <v>2.8692539999999997</v>
      </c>
    </row>
    <row r="11" spans="1:4" s="6" customFormat="1" x14ac:dyDescent="0.25">
      <c r="A11" s="21" t="s">
        <v>26</v>
      </c>
      <c r="B11" s="22">
        <v>30</v>
      </c>
      <c r="C11" s="17">
        <v>70</v>
      </c>
      <c r="D11" s="19">
        <f>C11*B11/1000</f>
        <v>2.1</v>
      </c>
    </row>
    <row r="12" spans="1:4" s="6" customFormat="1" x14ac:dyDescent="0.25">
      <c r="A12" s="21" t="s">
        <v>48</v>
      </c>
      <c r="B12" s="22">
        <v>1.5</v>
      </c>
      <c r="C12" s="17">
        <v>24.88</v>
      </c>
      <c r="D12" s="19">
        <f t="shared" ref="D12:D14" si="1">C12*B12/1000</f>
        <v>3.7319999999999999E-2</v>
      </c>
    </row>
    <row r="13" spans="1:4" s="6" customFormat="1" x14ac:dyDescent="0.25">
      <c r="A13" s="21" t="s">
        <v>130</v>
      </c>
      <c r="B13" s="22">
        <v>1.5</v>
      </c>
      <c r="C13" s="17">
        <v>480</v>
      </c>
      <c r="D13" s="19">
        <f t="shared" si="1"/>
        <v>0.72</v>
      </c>
    </row>
    <row r="14" spans="1:4" s="6" customFormat="1" x14ac:dyDescent="0.25">
      <c r="A14" s="21" t="s">
        <v>32</v>
      </c>
      <c r="B14" s="22">
        <v>0.3</v>
      </c>
      <c r="C14" s="17">
        <v>39.78</v>
      </c>
      <c r="D14" s="19">
        <f t="shared" si="1"/>
        <v>1.1933999999999998E-2</v>
      </c>
    </row>
    <row r="15" spans="1:4" s="6" customFormat="1" x14ac:dyDescent="0.25">
      <c r="A15" s="14"/>
      <c r="B15" s="27"/>
      <c r="C15" s="27"/>
      <c r="D15" s="19"/>
    </row>
    <row r="16" spans="1:4" s="6" customFormat="1" x14ac:dyDescent="0.25">
      <c r="A16" s="15" t="s">
        <v>15</v>
      </c>
      <c r="B16" s="15">
        <v>200</v>
      </c>
      <c r="C16" s="15"/>
      <c r="D16" s="16">
        <f>D17+D19+D20</f>
        <v>5.0978000000000003</v>
      </c>
    </row>
    <row r="17" spans="1:4" s="6" customFormat="1" x14ac:dyDescent="0.25">
      <c r="A17" s="21" t="s">
        <v>63</v>
      </c>
      <c r="B17" s="22">
        <v>30</v>
      </c>
      <c r="C17" s="37">
        <v>112.73</v>
      </c>
      <c r="D17" s="19">
        <f t="shared" ref="D17:D20" si="2">C17*B17/1000</f>
        <v>3.3818999999999999</v>
      </c>
    </row>
    <row r="18" spans="1:4" x14ac:dyDescent="0.25">
      <c r="A18" s="21" t="s">
        <v>41</v>
      </c>
      <c r="B18" s="22">
        <v>150</v>
      </c>
      <c r="C18" s="6"/>
      <c r="D18" s="19">
        <f t="shared" si="2"/>
        <v>0</v>
      </c>
    </row>
    <row r="19" spans="1:4" ht="13.5" customHeight="1" x14ac:dyDescent="0.25">
      <c r="A19" s="21" t="s">
        <v>32</v>
      </c>
      <c r="B19" s="22">
        <v>15</v>
      </c>
      <c r="C19" s="22">
        <v>39.78</v>
      </c>
      <c r="D19" s="19">
        <f t="shared" si="2"/>
        <v>0.59670000000000001</v>
      </c>
    </row>
    <row r="20" spans="1:4" s="6" customFormat="1" x14ac:dyDescent="0.25">
      <c r="A20" s="21" t="s">
        <v>80</v>
      </c>
      <c r="B20" s="22">
        <v>8</v>
      </c>
      <c r="C20" s="22">
        <v>139.9</v>
      </c>
      <c r="D20" s="19">
        <f t="shared" si="2"/>
        <v>1.1192</v>
      </c>
    </row>
    <row r="21" spans="1:4" s="6" customFormat="1" x14ac:dyDescent="0.25">
      <c r="A21" s="15" t="s">
        <v>108</v>
      </c>
      <c r="B21" s="15"/>
      <c r="C21" s="15"/>
      <c r="D21" s="16">
        <v>1.34</v>
      </c>
    </row>
    <row r="22" spans="1:4" x14ac:dyDescent="0.25">
      <c r="A22" s="15" t="s">
        <v>45</v>
      </c>
      <c r="B22" s="15"/>
      <c r="C22" s="15"/>
      <c r="D22" s="16">
        <v>1.28</v>
      </c>
    </row>
    <row r="23" spans="1:4" x14ac:dyDescent="0.25">
      <c r="A23" s="15" t="s">
        <v>114</v>
      </c>
      <c r="B23" s="15">
        <v>200</v>
      </c>
      <c r="C23" s="15">
        <v>74.900000000000006</v>
      </c>
      <c r="D23" s="15">
        <f>C23*B23/1000</f>
        <v>14.980000000000002</v>
      </c>
    </row>
    <row r="24" spans="1:4" x14ac:dyDescent="0.25">
      <c r="A24" s="26"/>
      <c r="B24" s="27"/>
      <c r="C24" s="31"/>
      <c r="D24" s="19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25"/>
      <c r="B36" s="22"/>
      <c r="C36" s="22"/>
      <c r="D36" s="22"/>
    </row>
    <row r="37" spans="1:4" x14ac:dyDescent="0.25">
      <c r="A37" s="25"/>
      <c r="B37" s="22"/>
      <c r="C37" s="22"/>
      <c r="D37" s="22"/>
    </row>
    <row r="38" spans="1:4" x14ac:dyDescent="0.25">
      <c r="A38" s="12"/>
      <c r="B38" s="11"/>
      <c r="C38" s="11"/>
      <c r="D38" s="11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  <row r="44" spans="1:4" x14ac:dyDescent="0.25">
      <c r="B44" s="9"/>
      <c r="C44" s="9"/>
      <c r="D44" s="9"/>
    </row>
    <row r="45" spans="1:4" x14ac:dyDescent="0.25">
      <c r="B45" s="9"/>
      <c r="C45" s="9"/>
      <c r="D45" s="9"/>
    </row>
    <row r="46" spans="1:4" x14ac:dyDescent="0.25">
      <c r="B46" s="9"/>
      <c r="C46" s="9"/>
      <c r="D46" s="9"/>
    </row>
    <row r="47" spans="1:4" x14ac:dyDescent="0.25">
      <c r="B47" s="9"/>
      <c r="C47" s="9"/>
      <c r="D47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D14" sqref="A14:D14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90</v>
      </c>
      <c r="B1" s="35">
        <f>D3+D10+D13+D14</f>
        <v>23.8704</v>
      </c>
      <c r="C1" s="6"/>
      <c r="D1" s="6"/>
    </row>
    <row r="2" spans="1:5" x14ac:dyDescent="0.25">
      <c r="A2" s="6"/>
      <c r="B2" s="34" t="s">
        <v>27</v>
      </c>
      <c r="C2" s="34" t="s">
        <v>28</v>
      </c>
      <c r="D2" s="34" t="s">
        <v>29</v>
      </c>
    </row>
    <row r="3" spans="1:5" s="6" customFormat="1" ht="45" customHeight="1" x14ac:dyDescent="0.25">
      <c r="A3" s="15" t="s">
        <v>91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65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85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26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41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32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47</v>
      </c>
      <c r="B9" s="48">
        <v>5</v>
      </c>
      <c r="C9" s="48">
        <v>480</v>
      </c>
      <c r="D9" s="20">
        <f t="shared" si="0"/>
        <v>2.4</v>
      </c>
      <c r="E9" s="23"/>
    </row>
    <row r="10" spans="1:5" s="6" customFormat="1" x14ac:dyDescent="0.25">
      <c r="A10" s="10" t="s">
        <v>62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64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32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45</v>
      </c>
      <c r="B13" s="15"/>
      <c r="C13" s="47"/>
      <c r="D13" s="16">
        <v>1.28</v>
      </c>
      <c r="E13" s="23"/>
    </row>
    <row r="14" spans="1:5" ht="30" x14ac:dyDescent="0.25">
      <c r="A14" s="63" t="s">
        <v>124</v>
      </c>
      <c r="B14" s="64">
        <v>35</v>
      </c>
      <c r="C14" s="64">
        <v>7.48</v>
      </c>
      <c r="D14" s="67">
        <v>7.48</v>
      </c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A11" sqref="A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90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27</v>
      </c>
      <c r="C2" s="34" t="s">
        <v>28</v>
      </c>
      <c r="D2" s="34" t="s">
        <v>29</v>
      </c>
    </row>
    <row r="3" spans="1:4" s="6" customFormat="1" ht="45" customHeight="1" x14ac:dyDescent="0.25">
      <c r="A3" s="15" t="s">
        <v>103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104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56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38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36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105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41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45</v>
      </c>
      <c r="B10" s="15"/>
      <c r="C10" s="47"/>
      <c r="D10" s="16">
        <v>1.28</v>
      </c>
    </row>
    <row r="11" spans="1:4" x14ac:dyDescent="0.25">
      <c r="A11" s="15" t="s">
        <v>86</v>
      </c>
      <c r="B11" s="15"/>
      <c r="C11" s="47"/>
      <c r="D11" s="16">
        <v>1.34</v>
      </c>
    </row>
    <row r="12" spans="1:4" ht="13.5" customHeight="1" x14ac:dyDescent="0.25">
      <c r="A12" s="21" t="s">
        <v>116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30</v>
      </c>
      <c r="B13" s="15">
        <v>200</v>
      </c>
      <c r="C13" s="47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90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27</v>
      </c>
      <c r="C2" s="34" t="s">
        <v>28</v>
      </c>
      <c r="D2" s="34" t="s">
        <v>29</v>
      </c>
    </row>
    <row r="3" spans="1:15" s="6" customFormat="1" ht="45" customHeight="1" x14ac:dyDescent="0.25">
      <c r="A3" s="15" t="s">
        <v>101</v>
      </c>
      <c r="B3" s="33">
        <v>70</v>
      </c>
      <c r="C3" s="15"/>
      <c r="D3" s="54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44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45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72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26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47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97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35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98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47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45</v>
      </c>
      <c r="B13" s="15"/>
      <c r="C13" s="47"/>
      <c r="D13" s="16">
        <v>1.28</v>
      </c>
      <c r="E13" s="23"/>
    </row>
    <row r="14" spans="1:15" x14ac:dyDescent="0.25">
      <c r="A14" s="15" t="s">
        <v>86</v>
      </c>
      <c r="B14" s="15"/>
      <c r="C14" s="47"/>
      <c r="D14" s="16">
        <v>1.34</v>
      </c>
      <c r="E14" s="9"/>
    </row>
    <row r="15" spans="1:15" x14ac:dyDescent="0.25">
      <c r="A15" s="15" t="s">
        <v>106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112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26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41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32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45</v>
      </c>
      <c r="B20" s="22"/>
      <c r="C20" s="22"/>
      <c r="D20" s="22">
        <v>1.28</v>
      </c>
    </row>
    <row r="21" spans="1:5" x14ac:dyDescent="0.25">
      <c r="A21" s="24" t="s">
        <v>118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34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36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56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32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119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46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Меню старшие классы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Лист2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2021-05-24T16:35:01Z</dcterms:modified>
</cp:coreProperties>
</file>