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825" windowWidth="19155" windowHeight="10980" tabRatio="710" activeTab="5"/>
  </bookViews>
  <sheets>
    <sheet name="7-11" sheetId="28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4">'4'!$A$1:$D$29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6" l="1"/>
  <c r="D7" i="26"/>
  <c r="D12" i="26"/>
  <c r="D13" i="26"/>
  <c r="D14" i="26"/>
  <c r="D11" i="26"/>
  <c r="D10" i="26" l="1"/>
  <c r="D23" i="26"/>
  <c r="B1" i="19" l="1"/>
  <c r="D12" i="20"/>
  <c r="B1" i="20" l="1"/>
  <c r="B1" i="23" l="1"/>
  <c r="B1" i="17"/>
  <c r="D22" i="17"/>
  <c r="B1" i="25"/>
  <c r="B1" i="18"/>
  <c r="D17" i="18"/>
  <c r="B1" i="24"/>
  <c r="Q160" i="28" l="1"/>
  <c r="P160" i="28"/>
  <c r="O160" i="28"/>
  <c r="N160" i="28"/>
  <c r="M160" i="28"/>
  <c r="L160" i="28"/>
  <c r="K160" i="28"/>
  <c r="J160" i="28"/>
  <c r="I160" i="28"/>
  <c r="H160" i="28"/>
  <c r="G160" i="28"/>
  <c r="F160" i="28"/>
  <c r="Q149" i="28"/>
  <c r="P149" i="28"/>
  <c r="O149" i="28"/>
  <c r="N149" i="28"/>
  <c r="M149" i="28"/>
  <c r="L149" i="28"/>
  <c r="K149" i="28"/>
  <c r="J149" i="28"/>
  <c r="I149" i="28"/>
  <c r="H149" i="28"/>
  <c r="G149" i="28"/>
  <c r="F149" i="28"/>
  <c r="Q134" i="28"/>
  <c r="P134" i="28"/>
  <c r="O134" i="28"/>
  <c r="N134" i="28"/>
  <c r="M134" i="28"/>
  <c r="L134" i="28"/>
  <c r="K134" i="28"/>
  <c r="J134" i="28"/>
  <c r="I134" i="28"/>
  <c r="H134" i="28"/>
  <c r="G134" i="28"/>
  <c r="F134" i="28"/>
  <c r="Q121" i="28"/>
  <c r="P121" i="28"/>
  <c r="O121" i="28"/>
  <c r="N121" i="28"/>
  <c r="M121" i="28"/>
  <c r="L121" i="28"/>
  <c r="K121" i="28"/>
  <c r="J121" i="28"/>
  <c r="I121" i="28"/>
  <c r="H121" i="28"/>
  <c r="G121" i="28"/>
  <c r="F121" i="28"/>
  <c r="Q108" i="28"/>
  <c r="P108" i="28"/>
  <c r="O108" i="28"/>
  <c r="N108" i="28"/>
  <c r="M108" i="28"/>
  <c r="L108" i="28"/>
  <c r="K108" i="28"/>
  <c r="J108" i="28"/>
  <c r="I108" i="28"/>
  <c r="H108" i="28"/>
  <c r="G108" i="28"/>
  <c r="F108" i="28"/>
  <c r="Q94" i="28"/>
  <c r="P94" i="28"/>
  <c r="O94" i="28"/>
  <c r="N94" i="28"/>
  <c r="M94" i="28"/>
  <c r="L94" i="28"/>
  <c r="K94" i="28"/>
  <c r="J94" i="28"/>
  <c r="I94" i="28"/>
  <c r="H94" i="28"/>
  <c r="G94" i="28"/>
  <c r="F94" i="28"/>
  <c r="Q83" i="28"/>
  <c r="P83" i="28"/>
  <c r="O83" i="28"/>
  <c r="N83" i="28"/>
  <c r="M83" i="28"/>
  <c r="L83" i="28"/>
  <c r="K83" i="28"/>
  <c r="J83" i="28"/>
  <c r="I83" i="28"/>
  <c r="H83" i="28"/>
  <c r="G83" i="28"/>
  <c r="F83" i="28"/>
  <c r="Q74" i="28"/>
  <c r="P74" i="28"/>
  <c r="O74" i="28"/>
  <c r="N74" i="28"/>
  <c r="M74" i="28"/>
  <c r="L74" i="28"/>
  <c r="K74" i="28"/>
  <c r="J74" i="28"/>
  <c r="I74" i="28"/>
  <c r="H74" i="28"/>
  <c r="G74" i="28"/>
  <c r="F74" i="28"/>
  <c r="Q61" i="28"/>
  <c r="P61" i="28"/>
  <c r="O61" i="28"/>
  <c r="N61" i="28"/>
  <c r="M61" i="28"/>
  <c r="L61" i="28"/>
  <c r="K61" i="28"/>
  <c r="J61" i="28"/>
  <c r="I61" i="28"/>
  <c r="H61" i="28"/>
  <c r="G61" i="28"/>
  <c r="F61" i="28"/>
  <c r="Q50" i="28"/>
  <c r="P50" i="28"/>
  <c r="O50" i="28"/>
  <c r="N50" i="28"/>
  <c r="M50" i="28"/>
  <c r="L50" i="28"/>
  <c r="K50" i="28"/>
  <c r="J50" i="28"/>
  <c r="I50" i="28"/>
  <c r="H50" i="28"/>
  <c r="G50" i="28"/>
  <c r="F50" i="28"/>
  <c r="Q39" i="28"/>
  <c r="P39" i="28"/>
  <c r="O39" i="28"/>
  <c r="N39" i="28"/>
  <c r="M39" i="28"/>
  <c r="L39" i="28"/>
  <c r="K39" i="28"/>
  <c r="J39" i="28"/>
  <c r="I39" i="28"/>
  <c r="H39" i="28"/>
  <c r="G39" i="28"/>
  <c r="F39" i="28"/>
  <c r="Q25" i="28"/>
  <c r="P25" i="28"/>
  <c r="O25" i="28"/>
  <c r="N25" i="28"/>
  <c r="M25" i="28"/>
  <c r="L25" i="28"/>
  <c r="K25" i="28"/>
  <c r="J25" i="28"/>
  <c r="I25" i="28"/>
  <c r="H25" i="28"/>
  <c r="G25" i="28"/>
  <c r="F25" i="28"/>
  <c r="B1" i="16" l="1"/>
  <c r="D27" i="16"/>
  <c r="D26" i="16"/>
  <c r="D25" i="16"/>
  <c r="D24" i="16"/>
  <c r="D23" i="16"/>
  <c r="D22" i="16"/>
  <c r="D21" i="16"/>
  <c r="B1" i="5" l="1"/>
  <c r="D15" i="15"/>
  <c r="D14" i="18" l="1"/>
  <c r="D13" i="18"/>
  <c r="D12" i="18" s="1"/>
  <c r="D21" i="17" l="1"/>
  <c r="D4" i="17"/>
  <c r="D5" i="17"/>
  <c r="D6" i="17"/>
  <c r="D7" i="17"/>
  <c r="D15" i="19"/>
  <c r="D19" i="16"/>
  <c r="D18" i="16"/>
  <c r="D17" i="16"/>
  <c r="D16" i="16"/>
  <c r="D15" i="16" s="1"/>
  <c r="D13" i="15" l="1"/>
  <c r="D12" i="15"/>
  <c r="D13" i="20"/>
  <c r="D11" i="15" l="1"/>
  <c r="D26" i="25"/>
  <c r="D19" i="17"/>
  <c r="D18" i="17"/>
  <c r="D17" i="17"/>
  <c r="D16" i="17"/>
  <c r="D15" i="17"/>
  <c r="D5" i="20"/>
  <c r="D6" i="20"/>
  <c r="D7" i="20"/>
  <c r="D8" i="20"/>
  <c r="D9" i="20"/>
  <c r="D4" i="20"/>
  <c r="D3" i="20" s="1"/>
  <c r="D11" i="18"/>
  <c r="D10" i="18"/>
  <c r="D9" i="18"/>
  <c r="D7" i="18"/>
  <c r="D5" i="18"/>
  <c r="D4" i="18"/>
  <c r="D3" i="18" l="1"/>
  <c r="D6" i="18"/>
  <c r="D24" i="25" l="1"/>
  <c r="D23" i="25"/>
  <c r="D22" i="25"/>
  <c r="D21" i="25"/>
  <c r="D20" i="25"/>
  <c r="D22" i="13"/>
  <c r="D19" i="13"/>
  <c r="D18" i="13"/>
  <c r="D17" i="13"/>
  <c r="D16" i="13" s="1"/>
  <c r="D14" i="13"/>
  <c r="D3" i="13" s="1"/>
  <c r="B1" i="13" s="1"/>
  <c r="D13" i="13"/>
  <c r="D12" i="13"/>
  <c r="D11" i="13"/>
  <c r="D10" i="13"/>
  <c r="D9" i="13"/>
  <c r="D8" i="13"/>
  <c r="D7" i="13"/>
  <c r="D6" i="13"/>
  <c r="D5" i="13"/>
  <c r="D4" i="13"/>
  <c r="D12" i="17" l="1"/>
  <c r="D12" i="16"/>
  <c r="D11" i="16"/>
  <c r="D10" i="16"/>
  <c r="D9" i="16" s="1"/>
  <c r="D5" i="26"/>
  <c r="D6" i="26"/>
  <c r="D4" i="26"/>
  <c r="D3" i="26" l="1"/>
  <c r="D10" i="24"/>
  <c r="D11" i="24"/>
  <c r="D12" i="24"/>
  <c r="D13" i="24"/>
  <c r="D14" i="24"/>
  <c r="D15" i="24"/>
  <c r="D5" i="24"/>
  <c r="D6" i="5"/>
  <c r="D7" i="5"/>
  <c r="D11" i="19"/>
  <c r="D10" i="19"/>
  <c r="D9" i="19" l="1"/>
  <c r="D12" i="19"/>
  <c r="D8" i="19"/>
  <c r="D7" i="19"/>
  <c r="D6" i="19"/>
  <c r="D5" i="19"/>
  <c r="D4" i="19"/>
  <c r="D13" i="17"/>
  <c r="D11" i="17"/>
  <c r="D10" i="17"/>
  <c r="D9" i="17"/>
  <c r="D8" i="17"/>
  <c r="D8" i="16"/>
  <c r="D7" i="16"/>
  <c r="D6" i="16"/>
  <c r="D5" i="16"/>
  <c r="D4" i="16"/>
  <c r="D3" i="17" l="1"/>
  <c r="D3" i="16"/>
  <c r="D3" i="19"/>
  <c r="D9" i="15"/>
  <c r="D8" i="15"/>
  <c r="D7" i="15"/>
  <c r="D6" i="15"/>
  <c r="D5" i="15"/>
  <c r="D8" i="26"/>
  <c r="D17" i="26"/>
  <c r="D20" i="26"/>
  <c r="D19" i="26"/>
  <c r="D18" i="26"/>
  <c r="D4" i="15" l="1"/>
  <c r="B1" i="15" s="1"/>
  <c r="D16" i="26"/>
  <c r="D19" i="25" l="1"/>
  <c r="D17" i="25"/>
  <c r="D16" i="25"/>
  <c r="D15" i="25"/>
  <c r="D13" i="25"/>
  <c r="D12" i="25"/>
  <c r="D11" i="25"/>
  <c r="D10" i="25"/>
  <c r="D9" i="25"/>
  <c r="D8" i="25"/>
  <c r="D7" i="25"/>
  <c r="D6" i="25"/>
  <c r="D5" i="25"/>
  <c r="D4" i="25"/>
  <c r="D18" i="24"/>
  <c r="D17" i="24"/>
  <c r="D9" i="24"/>
  <c r="D8" i="24" s="1"/>
  <c r="D7" i="24"/>
  <c r="D6" i="24"/>
  <c r="D12" i="23"/>
  <c r="D11" i="23"/>
  <c r="D10" i="23"/>
  <c r="D16" i="24" l="1"/>
  <c r="D14" i="25"/>
  <c r="D3" i="25"/>
  <c r="D4" i="24"/>
  <c r="D9" i="23" l="1"/>
  <c r="D8" i="23"/>
  <c r="D7" i="23"/>
  <c r="D6" i="23"/>
  <c r="D5" i="23"/>
  <c r="D4" i="23"/>
  <c r="D3" i="23" l="1"/>
  <c r="D8" i="5"/>
  <c r="D5" i="5" s="1"/>
  <c r="D9" i="5"/>
  <c r="D4" i="5"/>
  <c r="D3" i="5" s="1"/>
  <c r="A1" i="22" s="1"/>
  <c r="B1" i="22" l="1"/>
</calcChain>
</file>

<file path=xl/sharedStrings.xml><?xml version="1.0" encoding="utf-8"?>
<sst xmlns="http://schemas.openxmlformats.org/spreadsheetml/2006/main" count="565" uniqueCount="187">
  <si>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</si>
  <si>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</si>
  <si>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</si>
  <si>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</si>
  <si>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</si>
  <si>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</si>
  <si>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</si>
  <si>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</si>
  <si>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</si>
  <si>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</si>
  <si>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</si>
  <si>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</si>
  <si>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</si>
  <si>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</si>
  <si>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</si>
  <si>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Fe</t>
  </si>
  <si>
    <t>1 день</t>
  </si>
  <si>
    <t>2 день</t>
  </si>
  <si>
    <t>3 день</t>
  </si>
  <si>
    <t>4 день</t>
  </si>
  <si>
    <t>5 день</t>
  </si>
  <si>
    <t>Чай с лимоном</t>
  </si>
  <si>
    <t>6 день</t>
  </si>
  <si>
    <t>8 день</t>
  </si>
  <si>
    <t>10 день</t>
  </si>
  <si>
    <t>11 день</t>
  </si>
  <si>
    <t>12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</si>
  <si>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</si>
  <si>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</si>
  <si>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</si>
  <si>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 xml:space="preserve">Сок натуральный </t>
  </si>
  <si>
    <t>Хлеб пшеничный</t>
  </si>
  <si>
    <t xml:space="preserve">Гуляш из говядины </t>
  </si>
  <si>
    <t>7 день</t>
  </si>
  <si>
    <t>9 день</t>
  </si>
  <si>
    <t>Котлеты рыбные</t>
  </si>
  <si>
    <t>Сосиски, сардельки, колбаса отварные</t>
  </si>
  <si>
    <t>Каша гречневая рассыпчатая</t>
  </si>
  <si>
    <t xml:space="preserve">Картофельное пюре </t>
  </si>
  <si>
    <t xml:space="preserve">Макаронные изделия отварные </t>
  </si>
  <si>
    <t xml:space="preserve">Сыр порционный </t>
  </si>
  <si>
    <t>Йогурт</t>
  </si>
  <si>
    <t xml:space="preserve">масло слив </t>
  </si>
  <si>
    <t>молоко</t>
  </si>
  <si>
    <t>гр</t>
  </si>
  <si>
    <t>цена</t>
  </si>
  <si>
    <t>сумма</t>
  </si>
  <si>
    <t>Сок натуральный 2 литр</t>
  </si>
  <si>
    <t>Масло растительное Злато</t>
  </si>
  <si>
    <t>сахар</t>
  </si>
  <si>
    <t>свекла</t>
  </si>
  <si>
    <t>капуста</t>
  </si>
  <si>
    <t>картофель</t>
  </si>
  <si>
    <t>морковь</t>
  </si>
  <si>
    <t>петрушка</t>
  </si>
  <si>
    <t>лук</t>
  </si>
  <si>
    <t xml:space="preserve">лимонная кислота </t>
  </si>
  <si>
    <t>сметана</t>
  </si>
  <si>
    <t>вода</t>
  </si>
  <si>
    <t>сметана 15%</t>
  </si>
  <si>
    <t>тефтели из говядины</t>
  </si>
  <si>
    <t>говядина</t>
  </si>
  <si>
    <t>хлеб</t>
  </si>
  <si>
    <t xml:space="preserve">вода </t>
  </si>
  <si>
    <t>масло слив</t>
  </si>
  <si>
    <t>мука</t>
  </si>
  <si>
    <t>гуляш из говядины</t>
  </si>
  <si>
    <t xml:space="preserve">говядина </t>
  </si>
  <si>
    <t>томатное пюре САВА</t>
  </si>
  <si>
    <t>картофельное пюре</t>
  </si>
  <si>
    <t>молоко 3,2</t>
  </si>
  <si>
    <t>компот из сухофруктов</t>
  </si>
  <si>
    <t xml:space="preserve">сухофрукты </t>
  </si>
  <si>
    <t>масло раст</t>
  </si>
  <si>
    <t>рыбные котлеты</t>
  </si>
  <si>
    <t>яйцо</t>
  </si>
  <si>
    <t>минтай Крабозаводск</t>
  </si>
  <si>
    <t>каша Гречневая</t>
  </si>
  <si>
    <t>крупа гречка</t>
  </si>
  <si>
    <t>чай с сахаром</t>
  </si>
  <si>
    <t>чай заварка</t>
  </si>
  <si>
    <t>чай заварка Акбар 100г Классическая серия чай</t>
  </si>
  <si>
    <t>рис</t>
  </si>
  <si>
    <t>запеканка</t>
  </si>
  <si>
    <t>творог</t>
  </si>
  <si>
    <t>крупа манная</t>
  </si>
  <si>
    <t>мука пшен</t>
  </si>
  <si>
    <t>яйца</t>
  </si>
  <si>
    <t>ванилин</t>
  </si>
  <si>
    <t>сухари</t>
  </si>
  <si>
    <t>сосиски сардельки колбаса</t>
  </si>
  <si>
    <t>макароны отварные</t>
  </si>
  <si>
    <t>макароны</t>
  </si>
  <si>
    <t>кисель</t>
  </si>
  <si>
    <t>концентрат киселя</t>
  </si>
  <si>
    <t>молок</t>
  </si>
  <si>
    <t>сыр пор</t>
  </si>
  <si>
    <t>лимон</t>
  </si>
  <si>
    <t>Компот из смеси сухофруктов (С-витаминизация)</t>
  </si>
  <si>
    <t>Кисель из концентрата плодового или ягодного (С-витаминизация)</t>
  </si>
  <si>
    <t xml:space="preserve">Чай с лимоном </t>
  </si>
  <si>
    <t>Итого:</t>
  </si>
  <si>
    <t>Какао с молоком (с м.д.ж. 3,2%)</t>
  </si>
  <si>
    <t>НДС</t>
  </si>
  <si>
    <t>молоко для каши</t>
  </si>
  <si>
    <t>сухари панир</t>
  </si>
  <si>
    <t>пшено</t>
  </si>
  <si>
    <t xml:space="preserve"> хлеб р-п</t>
  </si>
  <si>
    <t>йогурт</t>
  </si>
  <si>
    <t>Хлеб ржано-пшеничный</t>
  </si>
  <si>
    <t>УТВЕРЖДАЮ</t>
  </si>
  <si>
    <t>СОГЛАСОВАНО</t>
  </si>
  <si>
    <t xml:space="preserve">Начальник отдела образования </t>
  </si>
  <si>
    <t xml:space="preserve">Начальник ТО УРПН по РА </t>
  </si>
  <si>
    <t xml:space="preserve"> МО "Улаганский район"</t>
  </si>
  <si>
    <t>в Кош-Агачском, Улаганском районах</t>
  </si>
  <si>
    <t>_______А.А. Иташев</t>
  </si>
  <si>
    <t xml:space="preserve">«___»____________2020г.                                                                                                                     </t>
  </si>
  <si>
    <t>Пром.</t>
  </si>
  <si>
    <t>Завтрак/обед</t>
  </si>
  <si>
    <t>_________ Ю.М. Кучалу</t>
  </si>
  <si>
    <t xml:space="preserve">Примерное 12-дневное цикличное меню для организации горячего питания в общеобразовательных организациях МО "Улаганский район" </t>
  </si>
  <si>
    <t>Яйцо вареное</t>
  </si>
  <si>
    <t>Каша дружба</t>
  </si>
  <si>
    <t>Яблоко</t>
  </si>
  <si>
    <t>яблоко</t>
  </si>
  <si>
    <t>Чай с сахаром (С-витаминизация)</t>
  </si>
  <si>
    <t>250/10</t>
  </si>
  <si>
    <t>Борщ со сметаной с мясом говядины</t>
  </si>
  <si>
    <t>говядина кости</t>
  </si>
  <si>
    <t>Каша пшенная</t>
  </si>
  <si>
    <t>Каша пшенная молочная жидкая (с м.д.ж. 3,2%)</t>
  </si>
  <si>
    <t>помидоры свежие</t>
  </si>
  <si>
    <t>Тефтели  из говядины с рисом "Ежики"</t>
  </si>
  <si>
    <t>100/30</t>
  </si>
  <si>
    <t>соус молочный сладкий</t>
  </si>
  <si>
    <t xml:space="preserve">Пюре картофельное </t>
  </si>
  <si>
    <t>Молоко</t>
  </si>
  <si>
    <t>Кофейный напиток</t>
  </si>
  <si>
    <t>кофейный напиток</t>
  </si>
  <si>
    <t>котлета</t>
  </si>
  <si>
    <t xml:space="preserve">Котлеты из говядины </t>
  </si>
  <si>
    <t>щи из свежей капусты</t>
  </si>
  <si>
    <t>плов из отварной птицы</t>
  </si>
  <si>
    <t>курица</t>
  </si>
  <si>
    <t>крупа рисовая</t>
  </si>
  <si>
    <t>какао с молоком</t>
  </si>
  <si>
    <t>Щи из свежей капусты со сметаной с мясом говядины</t>
  </si>
  <si>
    <t>Чай с лимоном (С-витаминизация)</t>
  </si>
  <si>
    <t>рыба</t>
  </si>
  <si>
    <t>хлеб р.п</t>
  </si>
  <si>
    <t>70/30</t>
  </si>
  <si>
    <t>Каша "Дружба"</t>
  </si>
  <si>
    <t>Мандарин</t>
  </si>
  <si>
    <t xml:space="preserve">Рис отварной </t>
  </si>
  <si>
    <t>рис отварной</t>
  </si>
  <si>
    <t xml:space="preserve">рис </t>
  </si>
  <si>
    <t xml:space="preserve">Кондитерское изделие </t>
  </si>
  <si>
    <t>какао порошок м/у</t>
  </si>
  <si>
    <t xml:space="preserve">Борщ со сметаной </t>
  </si>
  <si>
    <t>Плов из отварной курицы</t>
  </si>
  <si>
    <t>Банан</t>
  </si>
  <si>
    <t>банан</t>
  </si>
  <si>
    <t xml:space="preserve"> хлеб</t>
  </si>
  <si>
    <t>мандарин</t>
  </si>
  <si>
    <t xml:space="preserve">Яйцо вареное </t>
  </si>
  <si>
    <t>Салат из капусты с морковью</t>
  </si>
  <si>
    <t>лимонная кислота</t>
  </si>
  <si>
    <t>Салат из белокочанной капусты с морковью</t>
  </si>
  <si>
    <t>ЗАВТРАК</t>
  </si>
  <si>
    <t>(для детей от 7 до 11 лет)</t>
  </si>
  <si>
    <t>чоко-пай</t>
  </si>
  <si>
    <t>Капуста тушеная</t>
  </si>
  <si>
    <t>Груша</t>
  </si>
  <si>
    <t>Кондитерское изделие ТВИКС</t>
  </si>
  <si>
    <t>Кондитерское изделие мини-рулет клубника</t>
  </si>
  <si>
    <t>Кондитерское изделие/Фрукт</t>
  </si>
  <si>
    <t>30/200</t>
  </si>
  <si>
    <t>с 7-11 лет</t>
  </si>
  <si>
    <t>ОБЕД</t>
  </si>
  <si>
    <t>Запеканка из творога с молочным соусом (с м.д.ж. 3,2%)</t>
  </si>
  <si>
    <t>Кофейный напиток с молоком  (с м.д.ж. 3,2%)</t>
  </si>
  <si>
    <t>Запеканка из творога с молочным соусом  (с м.д.ж. 3,2%)</t>
  </si>
  <si>
    <t>Рыба, запеченная в молочном соусе  (с м.д.ж. 3,2%)</t>
  </si>
  <si>
    <t>Рыба, запеченная в молочном соусе  (с м.д.ж. 3,2%)4</t>
  </si>
  <si>
    <t>соус молочный</t>
  </si>
  <si>
    <t>масло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</si>
</sst>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4" fillId="0" borderId="1" xfId="0" applyFont="1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2" fontId="0" fillId="0" borderId="6" xfId="0" applyNumberFormat="1" applyFill="1" applyBorder="1" applyAlignment="1">
      <alignment wrapText="1"/>
    </xf>
    <xf numFmtId="2" fontId="0" fillId="0" borderId="9" xfId="0" applyNumberForma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2" fontId="0" fillId="0" borderId="0" xfId="0" applyNumberFormat="1"/>
    <xf numFmtId="0" fontId="6" fillId="0" borderId="0" xfId="0" applyFont="1" applyFill="1" applyBorder="1" applyAlignment="1">
      <alignment wrapText="1"/>
    </xf>
    <xf numFmtId="2" fontId="0" fillId="0" borderId="11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5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ill="1" applyBorder="1" applyAlignment="1">
      <alignment wrapText="1"/>
    </xf>
    <xf numFmtId="0" fontId="7" fillId="0" borderId="0" xfId="0" applyFont="1" applyFill="1"/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/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6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Fill="1" applyBorder="1"/>
    <xf numFmtId="0" fontId="12" fillId="0" borderId="2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3" fillId="0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2" fontId="0" fillId="2" borderId="6" xfId="0" applyNumberFormat="1" applyFill="1" applyBorder="1" applyAlignment="1">
      <alignment wrapText="1"/>
    </xf>
    <xf numFmtId="2" fontId="0" fillId="2" borderId="1" xfId="0" applyNumberFormat="1" applyFill="1" applyBorder="1" applyAlignment="1">
      <alignment wrapText="1"/>
    </xf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1"/>
  <sheetViews>
    <sheetView topLeftCell="A62" zoomScale="80" zoomScaleNormal="80" workbookViewId="0">
      <selection activeCell="C62" sqref="C62:Q63"/>
    </sheetView>
  </sheetViews>
  <sheetFormatPr defaultRowHeight="15" x14ac:dyDescent="0.25"/>
  <cols>
    <col min="2" max="2" width="14.7109375" customWidth="1"/>
    <col min="4" max="4" width="29.85546875" customWidth="1"/>
  </cols>
  <sheetData>
    <row r="1" spans="1:18" x14ac:dyDescent="0.25">
      <c r="A1" s="38" t="s">
        <v>110</v>
      </c>
      <c r="B1" s="6"/>
      <c r="C1" s="42"/>
      <c r="D1" s="6"/>
      <c r="E1" s="6"/>
      <c r="F1" s="6"/>
      <c r="G1" s="6"/>
      <c r="H1" s="6"/>
      <c r="I1" s="6"/>
      <c r="N1" s="39" t="s">
        <v>111</v>
      </c>
      <c r="O1" s="6"/>
      <c r="P1" s="6"/>
      <c r="Q1" s="6"/>
    </row>
    <row r="2" spans="1:18" x14ac:dyDescent="0.25">
      <c r="A2" s="38" t="s">
        <v>112</v>
      </c>
      <c r="B2" s="6"/>
      <c r="C2" s="42"/>
      <c r="D2" s="6"/>
      <c r="E2" s="6"/>
      <c r="F2" s="6"/>
      <c r="G2" s="6"/>
      <c r="H2" s="6"/>
      <c r="I2" s="6"/>
      <c r="N2" s="39" t="s">
        <v>113</v>
      </c>
      <c r="O2" s="6"/>
      <c r="P2" s="6"/>
      <c r="Q2" s="6"/>
    </row>
    <row r="3" spans="1:18" x14ac:dyDescent="0.25">
      <c r="A3" s="38" t="s">
        <v>114</v>
      </c>
      <c r="B3" s="6"/>
      <c r="C3" s="42"/>
      <c r="D3" s="6"/>
      <c r="E3" s="6"/>
      <c r="F3" s="6"/>
      <c r="G3" s="6"/>
      <c r="H3" s="6"/>
      <c r="I3" s="6"/>
      <c r="N3" s="39" t="s">
        <v>115</v>
      </c>
      <c r="O3" s="6"/>
      <c r="P3" s="6"/>
      <c r="Q3" s="6"/>
    </row>
    <row r="4" spans="1:18" x14ac:dyDescent="0.25">
      <c r="A4" s="38" t="s">
        <v>120</v>
      </c>
      <c r="B4" s="6"/>
      <c r="C4" s="42"/>
      <c r="D4" s="6"/>
      <c r="E4" s="6"/>
      <c r="F4" s="6"/>
      <c r="G4" s="6"/>
      <c r="H4" s="6"/>
      <c r="I4" s="6"/>
      <c r="N4" s="39" t="s">
        <v>116</v>
      </c>
      <c r="O4" s="6"/>
      <c r="P4" s="6"/>
      <c r="Q4" s="6"/>
    </row>
    <row r="5" spans="1:18" x14ac:dyDescent="0.25">
      <c r="A5" s="38" t="s">
        <v>117</v>
      </c>
      <c r="B5" s="6"/>
      <c r="C5" s="42"/>
      <c r="D5" s="6"/>
      <c r="E5" s="6"/>
      <c r="F5" s="6"/>
      <c r="G5" s="6"/>
      <c r="H5" s="6"/>
      <c r="I5" s="6"/>
      <c r="N5" s="39" t="s">
        <v>117</v>
      </c>
      <c r="O5" s="6"/>
      <c r="P5" s="6"/>
      <c r="Q5" s="6"/>
    </row>
    <row r="6" spans="1:18" x14ac:dyDescent="0.25">
      <c r="A6" s="38"/>
      <c r="B6" s="6"/>
      <c r="C6" s="44"/>
      <c r="E6" s="6"/>
      <c r="F6" s="6"/>
      <c r="G6" s="6"/>
      <c r="H6" s="6"/>
      <c r="I6" s="6"/>
      <c r="N6" s="39"/>
      <c r="O6" s="6"/>
      <c r="P6" s="6"/>
      <c r="Q6" s="6"/>
    </row>
    <row r="7" spans="1:18" ht="16.5" x14ac:dyDescent="0.25">
      <c r="A7" s="38"/>
      <c r="B7" s="81" t="s">
        <v>121</v>
      </c>
      <c r="C7" s="44"/>
      <c r="D7" s="52"/>
      <c r="E7" s="52"/>
      <c r="F7" s="52"/>
      <c r="G7" s="52"/>
      <c r="H7" s="52"/>
      <c r="I7" s="52"/>
      <c r="N7" s="39"/>
      <c r="O7" s="6"/>
      <c r="P7" s="6"/>
      <c r="Q7" s="6"/>
    </row>
    <row r="8" spans="1:18" ht="18.75" x14ac:dyDescent="0.3">
      <c r="A8" s="38"/>
      <c r="B8" s="6"/>
      <c r="C8" s="51"/>
      <c r="D8" s="52"/>
      <c r="E8" s="92" t="s">
        <v>170</v>
      </c>
      <c r="F8" s="92"/>
      <c r="G8" s="92"/>
      <c r="H8" s="92"/>
      <c r="I8" s="92"/>
      <c r="J8" s="92"/>
      <c r="N8" s="39"/>
      <c r="O8" s="6"/>
      <c r="P8" s="6"/>
      <c r="Q8" s="6"/>
    </row>
    <row r="9" spans="1:18" ht="18.75" x14ac:dyDescent="0.3">
      <c r="A9" s="38"/>
      <c r="B9" s="6"/>
      <c r="C9" s="50"/>
      <c r="D9" s="6"/>
      <c r="E9" s="6"/>
      <c r="F9" s="6"/>
      <c r="G9" s="6"/>
      <c r="H9" s="6"/>
      <c r="I9" s="6"/>
      <c r="N9" s="39"/>
      <c r="O9" s="6"/>
      <c r="P9" s="6"/>
      <c r="Q9" s="6"/>
    </row>
    <row r="10" spans="1:18" x14ac:dyDescent="0.25">
      <c r="C10" s="44"/>
    </row>
    <row r="11" spans="1:18" x14ac:dyDescent="0.25">
      <c r="A11" s="93" t="s">
        <v>0</v>
      </c>
      <c r="B11" s="93"/>
      <c r="C11" s="94" t="s">
        <v>1</v>
      </c>
      <c r="D11" s="93" t="s">
        <v>2</v>
      </c>
      <c r="E11" s="67" t="s">
        <v>3</v>
      </c>
      <c r="F11" s="95" t="s">
        <v>4</v>
      </c>
      <c r="G11" s="95"/>
      <c r="H11" s="95"/>
      <c r="I11" s="96" t="s">
        <v>27</v>
      </c>
      <c r="J11" s="97" t="s">
        <v>28</v>
      </c>
      <c r="K11" s="97"/>
      <c r="L11" s="97"/>
      <c r="M11" s="97"/>
      <c r="N11" s="95" t="s">
        <v>29</v>
      </c>
      <c r="O11" s="95"/>
      <c r="P11" s="95"/>
      <c r="Q11" s="95"/>
    </row>
    <row r="12" spans="1:18" ht="41.25" customHeight="1" x14ac:dyDescent="0.25">
      <c r="A12" s="93"/>
      <c r="B12" s="93"/>
      <c r="C12" s="94"/>
      <c r="D12" s="93"/>
      <c r="E12" s="1" t="s">
        <v>178</v>
      </c>
      <c r="F12" s="68" t="s">
        <v>5</v>
      </c>
      <c r="G12" s="68" t="s">
        <v>6</v>
      </c>
      <c r="H12" s="68" t="s">
        <v>7</v>
      </c>
      <c r="I12" s="96"/>
      <c r="J12" s="68" t="s">
        <v>8</v>
      </c>
      <c r="K12" s="68" t="s">
        <v>9</v>
      </c>
      <c r="L12" s="68" t="s">
        <v>10</v>
      </c>
      <c r="M12" s="68" t="s">
        <v>11</v>
      </c>
      <c r="N12" s="68" t="s">
        <v>12</v>
      </c>
      <c r="O12" s="68" t="s">
        <v>13</v>
      </c>
      <c r="P12" s="68" t="s">
        <v>14</v>
      </c>
      <c r="Q12" s="68" t="s">
        <v>15</v>
      </c>
    </row>
    <row r="13" spans="1:18" ht="30" customHeight="1" x14ac:dyDescent="0.25">
      <c r="A13" s="90" t="s">
        <v>16</v>
      </c>
      <c r="B13" s="90" t="s">
        <v>169</v>
      </c>
      <c r="C13" s="40">
        <v>196</v>
      </c>
      <c r="D13" s="3" t="s">
        <v>37</v>
      </c>
      <c r="E13" s="4">
        <v>150</v>
      </c>
      <c r="F13" s="5">
        <v>11.64</v>
      </c>
      <c r="G13" s="5">
        <v>7.24</v>
      </c>
      <c r="H13" s="5">
        <v>60</v>
      </c>
      <c r="I13" s="5">
        <v>351.74</v>
      </c>
      <c r="J13" s="5">
        <v>0.48</v>
      </c>
      <c r="K13" s="5"/>
      <c r="L13" s="5">
        <v>0.04</v>
      </c>
      <c r="M13" s="5"/>
      <c r="N13" s="5">
        <v>66.38</v>
      </c>
      <c r="O13" s="5">
        <v>193.08</v>
      </c>
      <c r="P13" s="5">
        <v>90.44</v>
      </c>
      <c r="Q13" s="5">
        <v>7.38</v>
      </c>
    </row>
    <row r="14" spans="1:18" ht="30" customHeight="1" x14ac:dyDescent="0.25">
      <c r="A14" s="91"/>
      <c r="B14" s="91"/>
      <c r="C14" s="45">
        <v>185</v>
      </c>
      <c r="D14" s="46" t="s">
        <v>36</v>
      </c>
      <c r="E14" s="47">
        <v>60</v>
      </c>
      <c r="F14" s="48">
        <v>6.62</v>
      </c>
      <c r="G14" s="48">
        <v>16.04</v>
      </c>
      <c r="H14" s="48">
        <v>1.57</v>
      </c>
      <c r="I14" s="48">
        <v>179.72</v>
      </c>
      <c r="J14" s="48">
        <v>0.13</v>
      </c>
      <c r="K14" s="48"/>
      <c r="L14" s="48">
        <v>0.02</v>
      </c>
      <c r="M14" s="48"/>
      <c r="N14" s="48">
        <v>6</v>
      </c>
      <c r="O14" s="48">
        <v>105.95</v>
      </c>
      <c r="P14" s="48">
        <v>12.05</v>
      </c>
      <c r="Q14" s="48">
        <v>1.27</v>
      </c>
      <c r="R14" s="6"/>
    </row>
    <row r="15" spans="1:18" ht="30" customHeight="1" x14ac:dyDescent="0.25">
      <c r="A15" s="91"/>
      <c r="B15" s="91"/>
      <c r="C15" s="40" t="s">
        <v>118</v>
      </c>
      <c r="D15" s="3" t="s">
        <v>30</v>
      </c>
      <c r="E15" s="40">
        <v>200</v>
      </c>
      <c r="F15" s="5">
        <v>1</v>
      </c>
      <c r="G15" s="5"/>
      <c r="H15" s="5">
        <v>21.2</v>
      </c>
      <c r="I15" s="5">
        <v>94</v>
      </c>
      <c r="J15" s="5"/>
      <c r="K15" s="5"/>
      <c r="L15" s="5"/>
      <c r="M15" s="5"/>
      <c r="N15" s="5"/>
      <c r="O15" s="5"/>
      <c r="P15" s="5"/>
      <c r="Q15" s="5"/>
      <c r="R15" s="6"/>
    </row>
    <row r="16" spans="1:18" ht="30" customHeight="1" x14ac:dyDescent="0.25">
      <c r="A16" s="91"/>
      <c r="B16" s="91"/>
      <c r="C16" s="43" t="s">
        <v>118</v>
      </c>
      <c r="D16" s="8" t="s">
        <v>122</v>
      </c>
      <c r="E16" s="53">
        <v>40</v>
      </c>
      <c r="F16" s="7">
        <v>5.0999999999999996</v>
      </c>
      <c r="G16" s="7">
        <v>4.5999999999999996</v>
      </c>
      <c r="H16" s="7">
        <v>0.3</v>
      </c>
      <c r="I16" s="7">
        <v>63</v>
      </c>
      <c r="J16" s="7"/>
      <c r="K16" s="7"/>
      <c r="L16" s="7"/>
      <c r="M16" s="7"/>
      <c r="N16" s="7"/>
      <c r="O16" s="7"/>
      <c r="P16" s="7"/>
      <c r="Q16" s="7"/>
      <c r="R16" s="6"/>
    </row>
    <row r="17" spans="1:18" ht="30" customHeight="1" x14ac:dyDescent="0.25">
      <c r="A17" s="91"/>
      <c r="B17" s="91"/>
      <c r="C17" s="43" t="s">
        <v>118</v>
      </c>
      <c r="D17" s="8" t="s">
        <v>31</v>
      </c>
      <c r="E17" s="53">
        <v>40</v>
      </c>
      <c r="F17" s="7">
        <v>4.28</v>
      </c>
      <c r="G17" s="7">
        <v>0.4</v>
      </c>
      <c r="H17" s="7">
        <v>20.67</v>
      </c>
      <c r="I17" s="7">
        <v>94.93</v>
      </c>
      <c r="J17" s="7">
        <v>0.04</v>
      </c>
      <c r="K17" s="7">
        <v>0</v>
      </c>
      <c r="L17" s="7">
        <v>0</v>
      </c>
      <c r="M17" s="7">
        <v>0.52</v>
      </c>
      <c r="N17" s="7">
        <v>9.1999999999999993</v>
      </c>
      <c r="O17" s="7">
        <v>34.799999999999997</v>
      </c>
      <c r="P17" s="7">
        <v>13.2</v>
      </c>
      <c r="Q17" s="7">
        <v>0.44</v>
      </c>
      <c r="R17" s="6"/>
    </row>
    <row r="18" spans="1:18" ht="30" customHeight="1" x14ac:dyDescent="0.25">
      <c r="A18" s="91"/>
      <c r="B18" s="91"/>
      <c r="C18" s="43" t="s">
        <v>118</v>
      </c>
      <c r="D18" s="8" t="s">
        <v>109</v>
      </c>
      <c r="E18" s="53">
        <v>40</v>
      </c>
      <c r="F18" s="7">
        <v>4.28</v>
      </c>
      <c r="G18" s="7">
        <v>0.4</v>
      </c>
      <c r="H18" s="7">
        <v>20.67</v>
      </c>
      <c r="I18" s="7">
        <v>94.93</v>
      </c>
      <c r="J18" s="7">
        <v>0.04</v>
      </c>
      <c r="K18" s="7">
        <v>0</v>
      </c>
      <c r="L18" s="7">
        <v>0</v>
      </c>
      <c r="M18" s="7">
        <v>0.52</v>
      </c>
      <c r="N18" s="7">
        <v>9.1999999999999993</v>
      </c>
      <c r="O18" s="7">
        <v>34.799999999999997</v>
      </c>
      <c r="P18" s="7">
        <v>13.2</v>
      </c>
      <c r="Q18" s="7">
        <v>0.44</v>
      </c>
      <c r="R18" s="6"/>
    </row>
    <row r="19" spans="1:18" ht="30" customHeight="1" x14ac:dyDescent="0.25">
      <c r="A19" s="91"/>
      <c r="B19" s="90" t="s">
        <v>179</v>
      </c>
      <c r="C19" s="40">
        <v>196</v>
      </c>
      <c r="D19" s="3" t="s">
        <v>37</v>
      </c>
      <c r="E19" s="4">
        <v>150</v>
      </c>
      <c r="F19" s="5">
        <v>11.64</v>
      </c>
      <c r="G19" s="5">
        <v>7.24</v>
      </c>
      <c r="H19" s="5">
        <v>60</v>
      </c>
      <c r="I19" s="5">
        <v>351.74</v>
      </c>
      <c r="J19" s="5">
        <v>0.48</v>
      </c>
      <c r="K19" s="5"/>
      <c r="L19" s="5">
        <v>0.04</v>
      </c>
      <c r="M19" s="5"/>
      <c r="N19" s="5">
        <v>66.38</v>
      </c>
      <c r="O19" s="5">
        <v>193.08</v>
      </c>
      <c r="P19" s="5">
        <v>90.44</v>
      </c>
      <c r="Q19" s="5">
        <v>7.38</v>
      </c>
    </row>
    <row r="20" spans="1:18" ht="30" customHeight="1" x14ac:dyDescent="0.25">
      <c r="A20" s="91"/>
      <c r="B20" s="91"/>
      <c r="C20" s="45">
        <v>185</v>
      </c>
      <c r="D20" s="46" t="s">
        <v>36</v>
      </c>
      <c r="E20" s="47">
        <v>60</v>
      </c>
      <c r="F20" s="48">
        <v>6.62</v>
      </c>
      <c r="G20" s="48">
        <v>16.04</v>
      </c>
      <c r="H20" s="48">
        <v>1.57</v>
      </c>
      <c r="I20" s="48">
        <v>179.72</v>
      </c>
      <c r="J20" s="48">
        <v>0.13</v>
      </c>
      <c r="K20" s="48"/>
      <c r="L20" s="48">
        <v>0.02</v>
      </c>
      <c r="M20" s="48"/>
      <c r="N20" s="48">
        <v>6</v>
      </c>
      <c r="O20" s="48">
        <v>105.95</v>
      </c>
      <c r="P20" s="48">
        <v>12.05</v>
      </c>
      <c r="Q20" s="48">
        <v>1.27</v>
      </c>
      <c r="R20" s="6"/>
    </row>
    <row r="21" spans="1:18" ht="30" customHeight="1" x14ac:dyDescent="0.25">
      <c r="A21" s="91"/>
      <c r="B21" s="91"/>
      <c r="C21" s="40" t="s">
        <v>118</v>
      </c>
      <c r="D21" s="3" t="s">
        <v>30</v>
      </c>
      <c r="E21" s="40">
        <v>200</v>
      </c>
      <c r="F21" s="5">
        <v>1</v>
      </c>
      <c r="G21" s="5"/>
      <c r="H21" s="5">
        <v>21.2</v>
      </c>
      <c r="I21" s="5">
        <v>94</v>
      </c>
      <c r="J21" s="5"/>
      <c r="K21" s="5"/>
      <c r="L21" s="5"/>
      <c r="M21" s="5"/>
      <c r="N21" s="5"/>
      <c r="O21" s="5"/>
      <c r="P21" s="5"/>
      <c r="Q21" s="5"/>
      <c r="R21" s="6"/>
    </row>
    <row r="22" spans="1:18" ht="30" customHeight="1" x14ac:dyDescent="0.25">
      <c r="A22" s="91"/>
      <c r="B22" s="91"/>
      <c r="C22" s="43" t="s">
        <v>118</v>
      </c>
      <c r="D22" s="8" t="s">
        <v>122</v>
      </c>
      <c r="E22" s="53">
        <v>40</v>
      </c>
      <c r="F22" s="7">
        <v>5.0999999999999996</v>
      </c>
      <c r="G22" s="7">
        <v>4.5999999999999996</v>
      </c>
      <c r="H22" s="7">
        <v>0.3</v>
      </c>
      <c r="I22" s="7">
        <v>63</v>
      </c>
      <c r="J22" s="7"/>
      <c r="K22" s="7"/>
      <c r="L22" s="7"/>
      <c r="M22" s="7"/>
      <c r="N22" s="7"/>
      <c r="O22" s="7"/>
      <c r="P22" s="7"/>
      <c r="Q22" s="7"/>
      <c r="R22" s="6"/>
    </row>
    <row r="23" spans="1:18" ht="30" customHeight="1" x14ac:dyDescent="0.25">
      <c r="A23" s="91"/>
      <c r="B23" s="91"/>
      <c r="C23" s="43" t="s">
        <v>118</v>
      </c>
      <c r="D23" s="8" t="s">
        <v>31</v>
      </c>
      <c r="E23" s="53">
        <v>40</v>
      </c>
      <c r="F23" s="7">
        <v>4.28</v>
      </c>
      <c r="G23" s="7">
        <v>0.4</v>
      </c>
      <c r="H23" s="7">
        <v>20.67</v>
      </c>
      <c r="I23" s="7">
        <v>94.93</v>
      </c>
      <c r="J23" s="7">
        <v>0.04</v>
      </c>
      <c r="K23" s="7">
        <v>0</v>
      </c>
      <c r="L23" s="7">
        <v>0</v>
      </c>
      <c r="M23" s="7">
        <v>0.52</v>
      </c>
      <c r="N23" s="7">
        <v>9.1999999999999993</v>
      </c>
      <c r="O23" s="7">
        <v>34.799999999999997</v>
      </c>
      <c r="P23" s="7">
        <v>13.2</v>
      </c>
      <c r="Q23" s="7">
        <v>0.44</v>
      </c>
      <c r="R23" s="6"/>
    </row>
    <row r="24" spans="1:18" ht="30" customHeight="1" x14ac:dyDescent="0.25">
      <c r="A24" s="91"/>
      <c r="B24" s="91"/>
      <c r="C24" s="43" t="s">
        <v>118</v>
      </c>
      <c r="D24" s="8" t="s">
        <v>109</v>
      </c>
      <c r="E24" s="53">
        <v>40</v>
      </c>
      <c r="F24" s="7">
        <v>4.28</v>
      </c>
      <c r="G24" s="7">
        <v>0.4</v>
      </c>
      <c r="H24" s="7">
        <v>20.67</v>
      </c>
      <c r="I24" s="7">
        <v>94.93</v>
      </c>
      <c r="J24" s="7">
        <v>0.04</v>
      </c>
      <c r="K24" s="7">
        <v>0</v>
      </c>
      <c r="L24" s="7">
        <v>0</v>
      </c>
      <c r="M24" s="7">
        <v>0.52</v>
      </c>
      <c r="N24" s="7">
        <v>9.1999999999999993</v>
      </c>
      <c r="O24" s="7">
        <v>34.799999999999997</v>
      </c>
      <c r="P24" s="7">
        <v>13.2</v>
      </c>
      <c r="Q24" s="7">
        <v>0.44</v>
      </c>
      <c r="R24" s="6"/>
    </row>
    <row r="25" spans="1:18" ht="30" customHeight="1" x14ac:dyDescent="0.25">
      <c r="A25" s="98" t="s">
        <v>101</v>
      </c>
      <c r="B25" s="99"/>
      <c r="C25" s="99"/>
      <c r="D25" s="99"/>
      <c r="E25" s="100"/>
      <c r="F25" s="71">
        <f t="shared" ref="F25:Q25" si="0">SUM(F13:F24)</f>
        <v>65.84</v>
      </c>
      <c r="G25" s="71">
        <f t="shared" si="0"/>
        <v>57.36</v>
      </c>
      <c r="H25" s="71">
        <f t="shared" si="0"/>
        <v>248.82</v>
      </c>
      <c r="I25" s="71">
        <f t="shared" si="0"/>
        <v>1756.6400000000003</v>
      </c>
      <c r="J25" s="71">
        <f t="shared" si="0"/>
        <v>1.38</v>
      </c>
      <c r="K25" s="71">
        <f t="shared" si="0"/>
        <v>0</v>
      </c>
      <c r="L25" s="71">
        <f t="shared" si="0"/>
        <v>0.12000000000000001</v>
      </c>
      <c r="M25" s="71">
        <f t="shared" si="0"/>
        <v>2.08</v>
      </c>
      <c r="N25" s="71">
        <f t="shared" si="0"/>
        <v>181.55999999999997</v>
      </c>
      <c r="O25" s="71">
        <f t="shared" si="0"/>
        <v>737.26</v>
      </c>
      <c r="P25" s="71">
        <f t="shared" si="0"/>
        <v>257.77999999999997</v>
      </c>
      <c r="Q25" s="71">
        <f t="shared" si="0"/>
        <v>19.060000000000002</v>
      </c>
      <c r="R25" s="6"/>
    </row>
    <row r="26" spans="1:18" ht="30" customHeight="1" x14ac:dyDescent="0.25">
      <c r="A26" s="89" t="s">
        <v>17</v>
      </c>
      <c r="B26" s="89" t="s">
        <v>169</v>
      </c>
      <c r="C26" s="40">
        <v>216</v>
      </c>
      <c r="D26" s="3" t="s">
        <v>38</v>
      </c>
      <c r="E26" s="4">
        <v>150</v>
      </c>
      <c r="F26" s="5">
        <v>4.26</v>
      </c>
      <c r="G26" s="5">
        <v>8.08</v>
      </c>
      <c r="H26" s="5">
        <v>31.06</v>
      </c>
      <c r="I26" s="5">
        <v>213.94</v>
      </c>
      <c r="J26" s="5">
        <v>0.2</v>
      </c>
      <c r="K26" s="5">
        <v>33.9</v>
      </c>
      <c r="L26" s="5">
        <v>0.08</v>
      </c>
      <c r="M26" s="5"/>
      <c r="N26" s="5">
        <v>55.08</v>
      </c>
      <c r="O26" s="5">
        <v>126.46</v>
      </c>
      <c r="P26" s="5">
        <v>42.92</v>
      </c>
      <c r="Q26" s="5">
        <v>1.58</v>
      </c>
      <c r="R26" s="57"/>
    </row>
    <row r="27" spans="1:18" ht="30" customHeight="1" x14ac:dyDescent="0.25">
      <c r="A27" s="89"/>
      <c r="B27" s="89"/>
      <c r="C27" s="40">
        <v>210</v>
      </c>
      <c r="D27" s="3" t="s">
        <v>172</v>
      </c>
      <c r="E27" s="4">
        <v>50</v>
      </c>
      <c r="F27" s="5">
        <v>2.62</v>
      </c>
      <c r="G27" s="5">
        <v>3.23</v>
      </c>
      <c r="H27" s="5">
        <v>13.45</v>
      </c>
      <c r="I27" s="5">
        <v>87.16</v>
      </c>
      <c r="J27" s="5">
        <v>0.06</v>
      </c>
      <c r="K27" s="5">
        <v>55.38</v>
      </c>
      <c r="L27" s="5">
        <v>0.52</v>
      </c>
      <c r="M27" s="5"/>
      <c r="N27" s="5">
        <v>54.65</v>
      </c>
      <c r="O27" s="5">
        <v>45.21</v>
      </c>
      <c r="P27" s="5">
        <v>21.29</v>
      </c>
      <c r="Q27" s="5">
        <v>1.34</v>
      </c>
      <c r="R27" s="57"/>
    </row>
    <row r="28" spans="1:18" ht="30" customHeight="1" x14ac:dyDescent="0.25">
      <c r="A28" s="89"/>
      <c r="B28" s="89"/>
      <c r="C28" s="55">
        <v>180</v>
      </c>
      <c r="D28" s="58" t="s">
        <v>133</v>
      </c>
      <c r="E28" s="55">
        <v>70</v>
      </c>
      <c r="F28" s="49">
        <v>11.82</v>
      </c>
      <c r="G28" s="49">
        <v>15.08</v>
      </c>
      <c r="H28" s="49">
        <v>3.48</v>
      </c>
      <c r="I28" s="49">
        <v>197.58</v>
      </c>
      <c r="J28" s="49">
        <v>0.08</v>
      </c>
      <c r="K28" s="49">
        <v>16.8</v>
      </c>
      <c r="L28" s="49">
        <v>1.17</v>
      </c>
      <c r="M28" s="49"/>
      <c r="N28" s="49">
        <v>37.119999999999997</v>
      </c>
      <c r="O28" s="49">
        <v>147.94</v>
      </c>
      <c r="P28" s="49">
        <v>27.41</v>
      </c>
      <c r="Q28" s="49">
        <v>2.21</v>
      </c>
      <c r="R28" s="6"/>
    </row>
    <row r="29" spans="1:18" ht="30" customHeight="1" x14ac:dyDescent="0.25">
      <c r="A29" s="89"/>
      <c r="B29" s="89"/>
      <c r="C29" s="40">
        <v>255</v>
      </c>
      <c r="D29" s="3" t="s">
        <v>98</v>
      </c>
      <c r="E29" s="4">
        <v>200</v>
      </c>
      <c r="F29" s="5">
        <v>0.56000000000000005</v>
      </c>
      <c r="G29" s="5"/>
      <c r="H29" s="5">
        <v>27.89</v>
      </c>
      <c r="I29" s="5">
        <v>113.79</v>
      </c>
      <c r="J29" s="5">
        <v>0.02</v>
      </c>
      <c r="K29" s="5">
        <v>1</v>
      </c>
      <c r="L29" s="5"/>
      <c r="M29" s="5"/>
      <c r="N29" s="5">
        <v>42.6</v>
      </c>
      <c r="O29" s="5">
        <v>38</v>
      </c>
      <c r="P29" s="5">
        <v>27.3</v>
      </c>
      <c r="Q29" s="5">
        <v>0.89</v>
      </c>
      <c r="R29" s="6"/>
    </row>
    <row r="30" spans="1:18" ht="30" customHeight="1" x14ac:dyDescent="0.25">
      <c r="A30" s="89"/>
      <c r="B30" s="89"/>
      <c r="C30" s="40" t="s">
        <v>118</v>
      </c>
      <c r="D30" s="3" t="s">
        <v>176</v>
      </c>
      <c r="E30" s="4" t="s">
        <v>177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</row>
    <row r="31" spans="1:18" ht="30" customHeight="1" x14ac:dyDescent="0.25">
      <c r="A31" s="89"/>
      <c r="B31" s="89"/>
      <c r="C31" s="43" t="s">
        <v>118</v>
      </c>
      <c r="D31" s="8" t="s">
        <v>31</v>
      </c>
      <c r="E31" s="53">
        <v>40</v>
      </c>
      <c r="F31" s="7">
        <v>4.28</v>
      </c>
      <c r="G31" s="7">
        <v>0.4</v>
      </c>
      <c r="H31" s="7">
        <v>20.67</v>
      </c>
      <c r="I31" s="7">
        <v>94.93</v>
      </c>
      <c r="J31" s="7">
        <v>0.04</v>
      </c>
      <c r="K31" s="7">
        <v>0</v>
      </c>
      <c r="L31" s="7">
        <v>0</v>
      </c>
      <c r="M31" s="7">
        <v>0.52</v>
      </c>
      <c r="N31" s="7">
        <v>9.1999999999999993</v>
      </c>
      <c r="O31" s="7">
        <v>34.799999999999997</v>
      </c>
      <c r="P31" s="7">
        <v>13.2</v>
      </c>
      <c r="Q31" s="7">
        <v>0.44</v>
      </c>
      <c r="R31" s="6"/>
    </row>
    <row r="32" spans="1:18" ht="30" customHeight="1" x14ac:dyDescent="0.25">
      <c r="A32" s="89"/>
      <c r="B32" s="89"/>
      <c r="C32" s="43" t="s">
        <v>118</v>
      </c>
      <c r="D32" s="8" t="s">
        <v>109</v>
      </c>
      <c r="E32" s="53">
        <v>40</v>
      </c>
      <c r="F32" s="7">
        <v>4.28</v>
      </c>
      <c r="G32" s="7">
        <v>0.4</v>
      </c>
      <c r="H32" s="7">
        <v>20.67</v>
      </c>
      <c r="I32" s="7">
        <v>94.93</v>
      </c>
      <c r="J32" s="7">
        <v>0.04</v>
      </c>
      <c r="K32" s="7">
        <v>0</v>
      </c>
      <c r="L32" s="7">
        <v>0</v>
      </c>
      <c r="M32" s="7">
        <v>0.52</v>
      </c>
      <c r="N32" s="7">
        <v>9.1999999999999993</v>
      </c>
      <c r="O32" s="7">
        <v>34.799999999999997</v>
      </c>
      <c r="P32" s="7">
        <v>13.2</v>
      </c>
      <c r="Q32" s="7">
        <v>0.44</v>
      </c>
      <c r="R32" s="6"/>
    </row>
    <row r="33" spans="1:18" ht="30" customHeight="1" x14ac:dyDescent="0.25">
      <c r="A33" s="89"/>
      <c r="B33" s="90" t="s">
        <v>179</v>
      </c>
      <c r="C33" s="40">
        <v>216</v>
      </c>
      <c r="D33" s="3" t="s">
        <v>38</v>
      </c>
      <c r="E33" s="4">
        <v>150</v>
      </c>
      <c r="F33" s="5">
        <v>4.26</v>
      </c>
      <c r="G33" s="5">
        <v>8.08</v>
      </c>
      <c r="H33" s="5">
        <v>31.06</v>
      </c>
      <c r="I33" s="5">
        <v>213.94</v>
      </c>
      <c r="J33" s="5">
        <v>0.2</v>
      </c>
      <c r="K33" s="5">
        <v>33.9</v>
      </c>
      <c r="L33" s="5">
        <v>0.08</v>
      </c>
      <c r="M33" s="5"/>
      <c r="N33" s="5">
        <v>55.08</v>
      </c>
      <c r="O33" s="5">
        <v>126.46</v>
      </c>
      <c r="P33" s="5">
        <v>42.92</v>
      </c>
      <c r="Q33" s="5">
        <v>1.58</v>
      </c>
      <c r="R33" s="6"/>
    </row>
    <row r="34" spans="1:18" ht="30" customHeight="1" x14ac:dyDescent="0.25">
      <c r="A34" s="89"/>
      <c r="B34" s="91"/>
      <c r="C34" s="55">
        <v>180</v>
      </c>
      <c r="D34" s="58" t="s">
        <v>133</v>
      </c>
      <c r="E34" s="55">
        <v>70</v>
      </c>
      <c r="F34" s="49">
        <v>11.82</v>
      </c>
      <c r="G34" s="49">
        <v>15.08</v>
      </c>
      <c r="H34" s="49">
        <v>3.48</v>
      </c>
      <c r="I34" s="49">
        <v>197.58</v>
      </c>
      <c r="J34" s="49">
        <v>0.08</v>
      </c>
      <c r="K34" s="49">
        <v>16.8</v>
      </c>
      <c r="L34" s="49">
        <v>1.17</v>
      </c>
      <c r="M34" s="49"/>
      <c r="N34" s="49">
        <v>37.119999999999997</v>
      </c>
      <c r="O34" s="49">
        <v>147.94</v>
      </c>
      <c r="P34" s="49">
        <v>27.41</v>
      </c>
      <c r="Q34" s="49">
        <v>2.21</v>
      </c>
      <c r="R34" s="6"/>
    </row>
    <row r="35" spans="1:18" ht="30" customHeight="1" x14ac:dyDescent="0.25">
      <c r="A35" s="89"/>
      <c r="B35" s="91"/>
      <c r="C35" s="40">
        <v>255</v>
      </c>
      <c r="D35" s="3" t="s">
        <v>98</v>
      </c>
      <c r="E35" s="4">
        <v>200</v>
      </c>
      <c r="F35" s="5">
        <v>0.56000000000000005</v>
      </c>
      <c r="G35" s="5"/>
      <c r="H35" s="5">
        <v>27.89</v>
      </c>
      <c r="I35" s="5">
        <v>113.79</v>
      </c>
      <c r="J35" s="5">
        <v>0.02</v>
      </c>
      <c r="K35" s="5">
        <v>1</v>
      </c>
      <c r="L35" s="5"/>
      <c r="M35" s="5"/>
      <c r="N35" s="5">
        <v>42.6</v>
      </c>
      <c r="O35" s="5">
        <v>38</v>
      </c>
      <c r="P35" s="5">
        <v>27.3</v>
      </c>
      <c r="Q35" s="5">
        <v>0.89</v>
      </c>
      <c r="R35" s="6"/>
    </row>
    <row r="36" spans="1:18" ht="30" customHeight="1" x14ac:dyDescent="0.25">
      <c r="A36" s="89"/>
      <c r="B36" s="91"/>
      <c r="C36" s="40" t="s">
        <v>118</v>
      </c>
      <c r="D36" s="3" t="s">
        <v>176</v>
      </c>
      <c r="E36" s="4" t="s">
        <v>177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</row>
    <row r="37" spans="1:18" ht="30" customHeight="1" x14ac:dyDescent="0.25">
      <c r="A37" s="89"/>
      <c r="B37" s="91"/>
      <c r="C37" s="43" t="s">
        <v>118</v>
      </c>
      <c r="D37" s="8" t="s">
        <v>31</v>
      </c>
      <c r="E37" s="53">
        <v>40</v>
      </c>
      <c r="F37" s="7">
        <v>4.28</v>
      </c>
      <c r="G37" s="7">
        <v>0.4</v>
      </c>
      <c r="H37" s="7">
        <v>20.67</v>
      </c>
      <c r="I37" s="7">
        <v>94.93</v>
      </c>
      <c r="J37" s="7">
        <v>0.04</v>
      </c>
      <c r="K37" s="7">
        <v>0</v>
      </c>
      <c r="L37" s="7">
        <v>0</v>
      </c>
      <c r="M37" s="7">
        <v>0.52</v>
      </c>
      <c r="N37" s="7">
        <v>9.1999999999999993</v>
      </c>
      <c r="O37" s="7">
        <v>34.799999999999997</v>
      </c>
      <c r="P37" s="7">
        <v>13.2</v>
      </c>
      <c r="Q37" s="7">
        <v>0.44</v>
      </c>
      <c r="R37" s="6"/>
    </row>
    <row r="38" spans="1:18" ht="30" customHeight="1" x14ac:dyDescent="0.25">
      <c r="A38" s="89"/>
      <c r="B38" s="91"/>
      <c r="C38" s="43" t="s">
        <v>118</v>
      </c>
      <c r="D38" s="8" t="s">
        <v>109</v>
      </c>
      <c r="E38" s="53">
        <v>40</v>
      </c>
      <c r="F38" s="7">
        <v>4.28</v>
      </c>
      <c r="G38" s="7">
        <v>0.4</v>
      </c>
      <c r="H38" s="7">
        <v>20.67</v>
      </c>
      <c r="I38" s="7">
        <v>94.93</v>
      </c>
      <c r="J38" s="7">
        <v>0.04</v>
      </c>
      <c r="K38" s="7">
        <v>0</v>
      </c>
      <c r="L38" s="7">
        <v>0</v>
      </c>
      <c r="M38" s="7">
        <v>0.52</v>
      </c>
      <c r="N38" s="7">
        <v>9.1999999999999993</v>
      </c>
      <c r="O38" s="7">
        <v>34.799999999999997</v>
      </c>
      <c r="P38" s="7">
        <v>13.2</v>
      </c>
      <c r="Q38" s="7">
        <v>0.44</v>
      </c>
      <c r="R38" s="6"/>
    </row>
    <row r="39" spans="1:18" ht="30" customHeight="1" x14ac:dyDescent="0.25">
      <c r="A39" s="89" t="s">
        <v>101</v>
      </c>
      <c r="B39" s="89"/>
      <c r="C39" s="89"/>
      <c r="D39" s="89"/>
      <c r="E39" s="89"/>
      <c r="F39" s="72">
        <f t="shared" ref="F39:Q39" si="1">SUM(F26:F38)</f>
        <v>53.02</v>
      </c>
      <c r="G39" s="72">
        <f t="shared" si="1"/>
        <v>51.149999999999991</v>
      </c>
      <c r="H39" s="72">
        <f t="shared" si="1"/>
        <v>220.99</v>
      </c>
      <c r="I39" s="72">
        <f t="shared" si="1"/>
        <v>1517.5000000000002</v>
      </c>
      <c r="J39" s="72">
        <f t="shared" si="1"/>
        <v>0.82000000000000006</v>
      </c>
      <c r="K39" s="72">
        <f t="shared" si="1"/>
        <v>158.78</v>
      </c>
      <c r="L39" s="72">
        <f t="shared" si="1"/>
        <v>3.02</v>
      </c>
      <c r="M39" s="72">
        <f t="shared" si="1"/>
        <v>2.08</v>
      </c>
      <c r="N39" s="72">
        <f t="shared" si="1"/>
        <v>361.04999999999995</v>
      </c>
      <c r="O39" s="72">
        <f t="shared" si="1"/>
        <v>809.21</v>
      </c>
      <c r="P39" s="72">
        <f t="shared" si="1"/>
        <v>269.35000000000002</v>
      </c>
      <c r="Q39" s="72">
        <f t="shared" si="1"/>
        <v>12.46</v>
      </c>
      <c r="R39" s="6"/>
    </row>
    <row r="40" spans="1:18" ht="30" customHeight="1" x14ac:dyDescent="0.25">
      <c r="A40" s="90" t="s">
        <v>18</v>
      </c>
      <c r="B40" s="90" t="s">
        <v>169</v>
      </c>
      <c r="C40" s="49">
        <v>27</v>
      </c>
      <c r="D40" s="33" t="s">
        <v>128</v>
      </c>
      <c r="E40" s="49" t="s">
        <v>127</v>
      </c>
      <c r="F40" s="7">
        <v>1.9</v>
      </c>
      <c r="G40" s="7">
        <v>6.66</v>
      </c>
      <c r="H40" s="7">
        <v>10.81</v>
      </c>
      <c r="I40" s="7">
        <v>111.11</v>
      </c>
      <c r="J40" s="7">
        <v>0.08</v>
      </c>
      <c r="K40" s="7">
        <v>19.059999999999999</v>
      </c>
      <c r="L40" s="7">
        <v>1.1200000000000001</v>
      </c>
      <c r="M40" s="7"/>
      <c r="N40" s="7">
        <v>50.39</v>
      </c>
      <c r="O40" s="7">
        <v>157.4</v>
      </c>
      <c r="P40" s="7">
        <v>42.7</v>
      </c>
      <c r="Q40" s="7">
        <v>1.1499999999999999</v>
      </c>
      <c r="R40" s="6"/>
    </row>
    <row r="41" spans="1:18" ht="30" customHeight="1" x14ac:dyDescent="0.25">
      <c r="A41" s="91"/>
      <c r="B41" s="91"/>
      <c r="C41" s="1">
        <v>247</v>
      </c>
      <c r="D41" s="2" t="s">
        <v>99</v>
      </c>
      <c r="E41" s="1">
        <v>200</v>
      </c>
      <c r="F41" s="69">
        <v>1.36</v>
      </c>
      <c r="G41" s="69"/>
      <c r="H41" s="69">
        <v>29.02</v>
      </c>
      <c r="I41" s="69">
        <v>116.19</v>
      </c>
      <c r="J41" s="69">
        <v>0.6</v>
      </c>
      <c r="K41" s="69">
        <v>30</v>
      </c>
      <c r="L41" s="69">
        <v>0.5</v>
      </c>
      <c r="M41" s="69"/>
      <c r="N41" s="69">
        <v>25.2</v>
      </c>
      <c r="O41" s="69">
        <v>12.5</v>
      </c>
      <c r="P41" s="69"/>
      <c r="Q41" s="69">
        <v>5.03</v>
      </c>
      <c r="R41" s="6"/>
    </row>
    <row r="42" spans="1:18" ht="30" customHeight="1" x14ac:dyDescent="0.25">
      <c r="A42" s="91"/>
      <c r="B42" s="91"/>
      <c r="C42" s="43" t="s">
        <v>118</v>
      </c>
      <c r="D42" s="3" t="s">
        <v>124</v>
      </c>
      <c r="E42" s="4">
        <v>200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</row>
    <row r="43" spans="1:18" ht="30" customHeight="1" x14ac:dyDescent="0.25">
      <c r="A43" s="91"/>
      <c r="B43" s="91"/>
      <c r="C43" s="43" t="s">
        <v>118</v>
      </c>
      <c r="D43" s="8" t="s">
        <v>109</v>
      </c>
      <c r="E43" s="53">
        <v>40</v>
      </c>
      <c r="F43" s="7">
        <v>4.28</v>
      </c>
      <c r="G43" s="7">
        <v>0.4</v>
      </c>
      <c r="H43" s="7">
        <v>20.67</v>
      </c>
      <c r="I43" s="7">
        <v>94.93</v>
      </c>
      <c r="J43" s="7">
        <v>0.04</v>
      </c>
      <c r="K43" s="7">
        <v>0</v>
      </c>
      <c r="L43" s="7">
        <v>0</v>
      </c>
      <c r="M43" s="7">
        <v>0.52</v>
      </c>
      <c r="N43" s="7">
        <v>9.1999999999999993</v>
      </c>
      <c r="O43" s="7">
        <v>34.799999999999997</v>
      </c>
      <c r="P43" s="7">
        <v>13.2</v>
      </c>
      <c r="Q43" s="7">
        <v>0.44</v>
      </c>
      <c r="R43" s="6"/>
    </row>
    <row r="44" spans="1:18" ht="30" customHeight="1" x14ac:dyDescent="0.25">
      <c r="A44" s="91"/>
      <c r="B44" s="91"/>
      <c r="C44" s="43" t="s">
        <v>118</v>
      </c>
      <c r="D44" s="8" t="s">
        <v>31</v>
      </c>
      <c r="E44" s="7">
        <v>40</v>
      </c>
      <c r="F44" s="7">
        <v>4.28</v>
      </c>
      <c r="G44" s="7">
        <v>0.4</v>
      </c>
      <c r="H44" s="7">
        <v>20.67</v>
      </c>
      <c r="I44" s="7">
        <v>94.93</v>
      </c>
      <c r="J44" s="7">
        <v>0.04</v>
      </c>
      <c r="K44" s="7">
        <v>0</v>
      </c>
      <c r="L44" s="7">
        <v>0</v>
      </c>
      <c r="M44" s="7">
        <v>0.52</v>
      </c>
      <c r="N44" s="7">
        <v>9.1999999999999993</v>
      </c>
      <c r="O44" s="7">
        <v>34.799999999999997</v>
      </c>
      <c r="P44" s="7">
        <v>13.2</v>
      </c>
      <c r="Q44" s="7">
        <v>0.44</v>
      </c>
      <c r="R44" s="6"/>
    </row>
    <row r="45" spans="1:18" ht="30" customHeight="1" x14ac:dyDescent="0.25">
      <c r="A45" s="91"/>
      <c r="B45" s="90" t="s">
        <v>179</v>
      </c>
      <c r="C45" s="49">
        <v>27</v>
      </c>
      <c r="D45" s="33" t="s">
        <v>128</v>
      </c>
      <c r="E45" s="49" t="s">
        <v>127</v>
      </c>
      <c r="F45" s="7">
        <v>1.9</v>
      </c>
      <c r="G45" s="7">
        <v>6.66</v>
      </c>
      <c r="H45" s="7">
        <v>10.81</v>
      </c>
      <c r="I45" s="7">
        <v>111.11</v>
      </c>
      <c r="J45" s="7">
        <v>0.08</v>
      </c>
      <c r="K45" s="7">
        <v>19.059999999999999</v>
      </c>
      <c r="L45" s="7">
        <v>1.1200000000000001</v>
      </c>
      <c r="M45" s="7"/>
      <c r="N45" s="7">
        <v>50.39</v>
      </c>
      <c r="O45" s="7">
        <v>157.4</v>
      </c>
      <c r="P45" s="7">
        <v>42.7</v>
      </c>
      <c r="Q45" s="7">
        <v>1.1499999999999999</v>
      </c>
      <c r="R45" s="6"/>
    </row>
    <row r="46" spans="1:18" ht="30" customHeight="1" x14ac:dyDescent="0.25">
      <c r="A46" s="91"/>
      <c r="B46" s="91"/>
      <c r="C46" s="1">
        <v>247</v>
      </c>
      <c r="D46" s="2" t="s">
        <v>99</v>
      </c>
      <c r="E46" s="1">
        <v>200</v>
      </c>
      <c r="F46" s="69">
        <v>1.36</v>
      </c>
      <c r="G46" s="69"/>
      <c r="H46" s="69">
        <v>29.02</v>
      </c>
      <c r="I46" s="69">
        <v>116.19</v>
      </c>
      <c r="J46" s="69">
        <v>0.6</v>
      </c>
      <c r="K46" s="69">
        <v>30</v>
      </c>
      <c r="L46" s="69">
        <v>0.5</v>
      </c>
      <c r="M46" s="69"/>
      <c r="N46" s="69">
        <v>25.2</v>
      </c>
      <c r="O46" s="69">
        <v>12.5</v>
      </c>
      <c r="P46" s="69"/>
      <c r="Q46" s="69">
        <v>5.03</v>
      </c>
      <c r="R46" s="6"/>
    </row>
    <row r="47" spans="1:18" ht="30" customHeight="1" x14ac:dyDescent="0.25">
      <c r="A47" s="91"/>
      <c r="B47" s="91"/>
      <c r="C47" s="43" t="s">
        <v>118</v>
      </c>
      <c r="D47" s="3" t="s">
        <v>124</v>
      </c>
      <c r="E47" s="4">
        <v>200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</row>
    <row r="48" spans="1:18" ht="30" customHeight="1" x14ac:dyDescent="0.25">
      <c r="A48" s="91"/>
      <c r="B48" s="91"/>
      <c r="C48" s="43" t="s">
        <v>118</v>
      </c>
      <c r="D48" s="8" t="s">
        <v>109</v>
      </c>
      <c r="E48" s="53">
        <v>40</v>
      </c>
      <c r="F48" s="7">
        <v>4.28</v>
      </c>
      <c r="G48" s="7">
        <v>0.4</v>
      </c>
      <c r="H48" s="7">
        <v>20.67</v>
      </c>
      <c r="I48" s="7">
        <v>94.93</v>
      </c>
      <c r="J48" s="7">
        <v>0.04</v>
      </c>
      <c r="K48" s="7">
        <v>0</v>
      </c>
      <c r="L48" s="7">
        <v>0</v>
      </c>
      <c r="M48" s="7">
        <v>0.52</v>
      </c>
      <c r="N48" s="7">
        <v>9.1999999999999993</v>
      </c>
      <c r="O48" s="7">
        <v>34.799999999999997</v>
      </c>
      <c r="P48" s="7">
        <v>13.2</v>
      </c>
      <c r="Q48" s="7">
        <v>0.44</v>
      </c>
      <c r="R48" s="6"/>
    </row>
    <row r="49" spans="1:18" ht="30" customHeight="1" x14ac:dyDescent="0.25">
      <c r="A49" s="91"/>
      <c r="B49" s="91"/>
      <c r="C49" s="43" t="s">
        <v>118</v>
      </c>
      <c r="D49" s="8" t="s">
        <v>31</v>
      </c>
      <c r="E49" s="7">
        <v>40</v>
      </c>
      <c r="F49" s="7">
        <v>4.28</v>
      </c>
      <c r="G49" s="7">
        <v>0.4</v>
      </c>
      <c r="H49" s="7">
        <v>20.67</v>
      </c>
      <c r="I49" s="7">
        <v>94.93</v>
      </c>
      <c r="J49" s="7">
        <v>0.04</v>
      </c>
      <c r="K49" s="7">
        <v>0</v>
      </c>
      <c r="L49" s="7">
        <v>0</v>
      </c>
      <c r="M49" s="7">
        <v>0.52</v>
      </c>
      <c r="N49" s="7">
        <v>9.1999999999999993</v>
      </c>
      <c r="O49" s="7">
        <v>34.799999999999997</v>
      </c>
      <c r="P49" s="7">
        <v>13.2</v>
      </c>
      <c r="Q49" s="7">
        <v>0.44</v>
      </c>
      <c r="R49" s="6"/>
    </row>
    <row r="50" spans="1:18" ht="30" customHeight="1" x14ac:dyDescent="0.25">
      <c r="A50" s="89" t="s">
        <v>101</v>
      </c>
      <c r="B50" s="89"/>
      <c r="C50" s="89"/>
      <c r="D50" s="89"/>
      <c r="E50" s="89"/>
      <c r="F50" s="70">
        <f t="shared" ref="F50:Q50" si="2">SUM(F41:F49)</f>
        <v>21.740000000000002</v>
      </c>
      <c r="G50" s="70">
        <f t="shared" si="2"/>
        <v>8.26</v>
      </c>
      <c r="H50" s="70">
        <f t="shared" si="2"/>
        <v>151.53000000000003</v>
      </c>
      <c r="I50" s="70">
        <f t="shared" si="2"/>
        <v>723.21</v>
      </c>
      <c r="J50" s="70">
        <f t="shared" si="2"/>
        <v>1.44</v>
      </c>
      <c r="K50" s="70">
        <f t="shared" si="2"/>
        <v>79.06</v>
      </c>
      <c r="L50" s="70">
        <f t="shared" si="2"/>
        <v>2.12</v>
      </c>
      <c r="M50" s="70">
        <f t="shared" si="2"/>
        <v>2.08</v>
      </c>
      <c r="N50" s="70">
        <f t="shared" si="2"/>
        <v>137.58999999999997</v>
      </c>
      <c r="O50" s="70">
        <f t="shared" si="2"/>
        <v>321.60000000000002</v>
      </c>
      <c r="P50" s="70">
        <f t="shared" si="2"/>
        <v>95.5</v>
      </c>
      <c r="Q50" s="70">
        <f t="shared" si="2"/>
        <v>12.969999999999999</v>
      </c>
      <c r="R50" s="6"/>
    </row>
    <row r="51" spans="1:18" ht="30" customHeight="1" x14ac:dyDescent="0.25">
      <c r="A51" s="102" t="s">
        <v>19</v>
      </c>
      <c r="B51" s="102" t="s">
        <v>169</v>
      </c>
      <c r="C51" s="40">
        <v>124</v>
      </c>
      <c r="D51" s="3" t="s">
        <v>180</v>
      </c>
      <c r="E51" s="4" t="s">
        <v>134</v>
      </c>
      <c r="F51" s="5">
        <v>29.22</v>
      </c>
      <c r="G51" s="5">
        <v>12.11</v>
      </c>
      <c r="H51" s="5">
        <v>29.1</v>
      </c>
      <c r="I51" s="5">
        <v>342.23</v>
      </c>
      <c r="J51" s="5">
        <v>0.1</v>
      </c>
      <c r="K51" s="5">
        <v>1.22</v>
      </c>
      <c r="L51" s="5">
        <v>0.05</v>
      </c>
      <c r="M51" s="5"/>
      <c r="N51" s="5">
        <v>265.97000000000003</v>
      </c>
      <c r="O51" s="5">
        <v>356.79</v>
      </c>
      <c r="P51" s="5">
        <v>50.09</v>
      </c>
      <c r="Q51" s="5">
        <v>1.58</v>
      </c>
      <c r="R51" s="6"/>
    </row>
    <row r="52" spans="1:18" ht="30" customHeight="1" x14ac:dyDescent="0.25">
      <c r="A52" s="103"/>
      <c r="B52" s="103"/>
      <c r="C52" s="41">
        <v>247</v>
      </c>
      <c r="D52" s="3" t="s">
        <v>181</v>
      </c>
      <c r="E52" s="1">
        <v>200</v>
      </c>
      <c r="F52" s="69">
        <v>1.36</v>
      </c>
      <c r="G52" s="69"/>
      <c r="H52" s="69">
        <v>29.02</v>
      </c>
      <c r="I52" s="69">
        <v>116.19</v>
      </c>
      <c r="J52" s="69">
        <v>0.6</v>
      </c>
      <c r="K52" s="69">
        <v>30</v>
      </c>
      <c r="L52" s="69">
        <v>0.5</v>
      </c>
      <c r="M52" s="69"/>
      <c r="N52" s="69">
        <v>25.2</v>
      </c>
      <c r="O52" s="69">
        <v>12.5</v>
      </c>
      <c r="P52" s="69"/>
      <c r="Q52" s="69">
        <v>5.03</v>
      </c>
      <c r="R52" s="6"/>
    </row>
    <row r="53" spans="1:18" ht="30" customHeight="1" x14ac:dyDescent="0.25">
      <c r="A53" s="103"/>
      <c r="B53" s="103"/>
      <c r="C53" s="41" t="s">
        <v>118</v>
      </c>
      <c r="D53" s="2" t="s">
        <v>41</v>
      </c>
      <c r="E53" s="1">
        <v>200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</row>
    <row r="54" spans="1:18" ht="30" customHeight="1" x14ac:dyDescent="0.25">
      <c r="A54" s="103"/>
      <c r="B54" s="103"/>
      <c r="C54" s="40" t="s">
        <v>118</v>
      </c>
      <c r="D54" s="3" t="s">
        <v>176</v>
      </c>
      <c r="E54" s="4" t="s">
        <v>177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6"/>
    </row>
    <row r="55" spans="1:18" ht="30" customHeight="1" x14ac:dyDescent="0.25">
      <c r="A55" s="103"/>
      <c r="B55" s="103"/>
      <c r="C55" s="43" t="s">
        <v>118</v>
      </c>
      <c r="D55" s="8" t="s">
        <v>31</v>
      </c>
      <c r="E55" s="7">
        <v>40</v>
      </c>
      <c r="F55" s="7">
        <v>4.28</v>
      </c>
      <c r="G55" s="7">
        <v>0.4</v>
      </c>
      <c r="H55" s="7">
        <v>20.67</v>
      </c>
      <c r="I55" s="7">
        <v>94.93</v>
      </c>
      <c r="J55" s="7">
        <v>0.04</v>
      </c>
      <c r="K55" s="7">
        <v>0</v>
      </c>
      <c r="L55" s="7">
        <v>0</v>
      </c>
      <c r="M55" s="7">
        <v>0.52</v>
      </c>
      <c r="N55" s="7">
        <v>9.1999999999999993</v>
      </c>
      <c r="O55" s="7">
        <v>34.799999999999997</v>
      </c>
      <c r="P55" s="7">
        <v>13.2</v>
      </c>
      <c r="Q55" s="7">
        <v>0.44</v>
      </c>
      <c r="R55" s="6"/>
    </row>
    <row r="56" spans="1:18" ht="30" customHeight="1" x14ac:dyDescent="0.25">
      <c r="A56" s="103"/>
      <c r="B56" s="102" t="s">
        <v>179</v>
      </c>
      <c r="C56" s="40">
        <v>124</v>
      </c>
      <c r="D56" s="3" t="s">
        <v>182</v>
      </c>
      <c r="E56" s="4" t="s">
        <v>134</v>
      </c>
      <c r="F56" s="5">
        <v>29.22</v>
      </c>
      <c r="G56" s="5">
        <v>12.11</v>
      </c>
      <c r="H56" s="5">
        <v>29.1</v>
      </c>
      <c r="I56" s="5">
        <v>342.23</v>
      </c>
      <c r="J56" s="5">
        <v>0.1</v>
      </c>
      <c r="K56" s="5">
        <v>1.22</v>
      </c>
      <c r="L56" s="5">
        <v>0.05</v>
      </c>
      <c r="M56" s="5"/>
      <c r="N56" s="5">
        <v>265.97000000000003</v>
      </c>
      <c r="O56" s="5">
        <v>356.79</v>
      </c>
      <c r="P56" s="5">
        <v>50.09</v>
      </c>
      <c r="Q56" s="5">
        <v>1.58</v>
      </c>
    </row>
    <row r="57" spans="1:18" ht="30" customHeight="1" x14ac:dyDescent="0.25">
      <c r="A57" s="103"/>
      <c r="B57" s="103"/>
      <c r="C57" s="41">
        <v>247</v>
      </c>
      <c r="D57" s="3" t="s">
        <v>181</v>
      </c>
      <c r="E57" s="1">
        <v>200</v>
      </c>
      <c r="F57" s="69">
        <v>1.36</v>
      </c>
      <c r="G57" s="69"/>
      <c r="H57" s="69">
        <v>29.02</v>
      </c>
      <c r="I57" s="69">
        <v>116.19</v>
      </c>
      <c r="J57" s="69">
        <v>0.6</v>
      </c>
      <c r="K57" s="69">
        <v>30</v>
      </c>
      <c r="L57" s="69">
        <v>0.5</v>
      </c>
      <c r="M57" s="69"/>
      <c r="N57" s="69">
        <v>25.2</v>
      </c>
      <c r="O57" s="69">
        <v>12.5</v>
      </c>
      <c r="P57" s="69"/>
      <c r="Q57" s="69">
        <v>5.03</v>
      </c>
    </row>
    <row r="58" spans="1:18" ht="30" customHeight="1" x14ac:dyDescent="0.25">
      <c r="A58" s="103"/>
      <c r="B58" s="103"/>
      <c r="C58" s="41" t="s">
        <v>118</v>
      </c>
      <c r="D58" s="2" t="s">
        <v>41</v>
      </c>
      <c r="E58" s="1">
        <v>200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</row>
    <row r="59" spans="1:18" ht="30" customHeight="1" x14ac:dyDescent="0.25">
      <c r="A59" s="103"/>
      <c r="B59" s="103"/>
      <c r="C59" s="40" t="s">
        <v>118</v>
      </c>
      <c r="D59" s="3" t="s">
        <v>176</v>
      </c>
      <c r="E59" s="4" t="s">
        <v>177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1:18" ht="30" customHeight="1" x14ac:dyDescent="0.25">
      <c r="A60" s="103"/>
      <c r="B60" s="103"/>
      <c r="C60" s="43" t="s">
        <v>118</v>
      </c>
      <c r="D60" s="8" t="s">
        <v>31</v>
      </c>
      <c r="E60" s="7">
        <v>40</v>
      </c>
      <c r="F60" s="7">
        <v>4.28</v>
      </c>
      <c r="G60" s="7">
        <v>0.4</v>
      </c>
      <c r="H60" s="7">
        <v>20.67</v>
      </c>
      <c r="I60" s="7">
        <v>94.93</v>
      </c>
      <c r="J60" s="7">
        <v>0.04</v>
      </c>
      <c r="K60" s="7">
        <v>0</v>
      </c>
      <c r="L60" s="7">
        <v>0</v>
      </c>
      <c r="M60" s="7">
        <v>0.52</v>
      </c>
      <c r="N60" s="7">
        <v>9.1999999999999993</v>
      </c>
      <c r="O60" s="7">
        <v>34.799999999999997</v>
      </c>
      <c r="P60" s="7">
        <v>13.2</v>
      </c>
      <c r="Q60" s="7">
        <v>0.44</v>
      </c>
    </row>
    <row r="61" spans="1:18" ht="30" customHeight="1" x14ac:dyDescent="0.25">
      <c r="A61" s="104" t="s">
        <v>101</v>
      </c>
      <c r="B61" s="105"/>
      <c r="C61" s="105"/>
      <c r="D61" s="105"/>
      <c r="E61" s="106"/>
      <c r="F61" s="74">
        <f t="shared" ref="F61:Q61" si="3">SUM(F51:F60)</f>
        <v>69.72</v>
      </c>
      <c r="G61" s="74">
        <f t="shared" si="3"/>
        <v>25.019999999999996</v>
      </c>
      <c r="H61" s="74">
        <f t="shared" si="3"/>
        <v>157.58000000000004</v>
      </c>
      <c r="I61" s="74">
        <f t="shared" si="3"/>
        <v>1106.7</v>
      </c>
      <c r="J61" s="74">
        <f t="shared" si="3"/>
        <v>1.48</v>
      </c>
      <c r="K61" s="74">
        <f t="shared" si="3"/>
        <v>62.44</v>
      </c>
      <c r="L61" s="74">
        <f t="shared" si="3"/>
        <v>1.1000000000000001</v>
      </c>
      <c r="M61" s="74">
        <f t="shared" si="3"/>
        <v>1.04</v>
      </c>
      <c r="N61" s="74">
        <f t="shared" si="3"/>
        <v>600.74000000000012</v>
      </c>
      <c r="O61" s="74">
        <f t="shared" si="3"/>
        <v>808.18000000000006</v>
      </c>
      <c r="P61" s="74">
        <f t="shared" si="3"/>
        <v>126.58000000000001</v>
      </c>
      <c r="Q61" s="74">
        <f t="shared" si="3"/>
        <v>14.1</v>
      </c>
    </row>
    <row r="62" spans="1:18" ht="30" customHeight="1" x14ac:dyDescent="0.25">
      <c r="A62" s="101" t="s">
        <v>20</v>
      </c>
      <c r="B62" s="101" t="s">
        <v>169</v>
      </c>
      <c r="C62" s="40">
        <v>216</v>
      </c>
      <c r="D62" s="3" t="s">
        <v>38</v>
      </c>
      <c r="E62" s="4">
        <v>150</v>
      </c>
      <c r="F62" s="5">
        <v>4.26</v>
      </c>
      <c r="G62" s="5">
        <v>8.08</v>
      </c>
      <c r="H62" s="5">
        <v>31.06</v>
      </c>
      <c r="I62" s="5">
        <v>213.94</v>
      </c>
      <c r="J62" s="5">
        <v>0.2</v>
      </c>
      <c r="K62" s="5">
        <v>33.9</v>
      </c>
      <c r="L62" s="5">
        <v>0.08</v>
      </c>
      <c r="M62" s="5"/>
      <c r="N62" s="5">
        <v>55.08</v>
      </c>
      <c r="O62" s="5">
        <v>126.46</v>
      </c>
      <c r="P62" s="5">
        <v>42.92</v>
      </c>
      <c r="Q62" s="5">
        <v>1.58</v>
      </c>
    </row>
    <row r="63" spans="1:18" ht="30" customHeight="1" x14ac:dyDescent="0.25">
      <c r="A63" s="101"/>
      <c r="B63" s="101"/>
      <c r="C63" s="40">
        <v>150</v>
      </c>
      <c r="D63" s="3" t="s">
        <v>183</v>
      </c>
      <c r="E63" s="4" t="s">
        <v>151</v>
      </c>
      <c r="F63" s="5">
        <v>9.6999999999999993</v>
      </c>
      <c r="G63" s="5">
        <v>6.5</v>
      </c>
      <c r="H63" s="5">
        <v>11.4</v>
      </c>
      <c r="I63" s="5">
        <v>144</v>
      </c>
      <c r="J63" s="5">
        <v>0.35</v>
      </c>
      <c r="K63" s="5"/>
      <c r="L63" s="5">
        <v>0.03</v>
      </c>
      <c r="M63" s="5"/>
      <c r="N63" s="5">
        <v>7.5</v>
      </c>
      <c r="O63" s="5">
        <v>15.5</v>
      </c>
      <c r="P63" s="5">
        <v>41.6</v>
      </c>
      <c r="Q63" s="5">
        <v>0.57999999999999996</v>
      </c>
    </row>
    <row r="64" spans="1:18" ht="30" customHeight="1" x14ac:dyDescent="0.25">
      <c r="A64" s="101"/>
      <c r="B64" s="101"/>
      <c r="C64" s="40">
        <v>265</v>
      </c>
      <c r="D64" s="3" t="s">
        <v>100</v>
      </c>
      <c r="E64" s="4">
        <v>200</v>
      </c>
      <c r="F64" s="5">
        <v>7.0000000000000007E-2</v>
      </c>
      <c r="G64" s="5">
        <v>0.01</v>
      </c>
      <c r="H64" s="5">
        <v>15.31</v>
      </c>
      <c r="I64" s="5">
        <v>61.62</v>
      </c>
      <c r="J64" s="5"/>
      <c r="K64" s="5">
        <v>3.45</v>
      </c>
      <c r="L64" s="5"/>
      <c r="M64" s="5"/>
      <c r="N64" s="5">
        <v>15.88</v>
      </c>
      <c r="O64" s="5">
        <v>22.38</v>
      </c>
      <c r="P64" s="5">
        <v>11.96</v>
      </c>
      <c r="Q64" s="5">
        <v>2.15</v>
      </c>
    </row>
    <row r="65" spans="1:18" ht="30" customHeight="1" x14ac:dyDescent="0.25">
      <c r="A65" s="101"/>
      <c r="B65" s="101"/>
      <c r="C65" s="40" t="s">
        <v>118</v>
      </c>
      <c r="D65" s="3" t="s">
        <v>161</v>
      </c>
      <c r="E65" s="4">
        <v>200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1:18" ht="30" customHeight="1" x14ac:dyDescent="0.25">
      <c r="A66" s="101"/>
      <c r="B66" s="101"/>
      <c r="C66" s="43" t="s">
        <v>118</v>
      </c>
      <c r="D66" s="8" t="s">
        <v>109</v>
      </c>
      <c r="E66" s="53">
        <v>40</v>
      </c>
      <c r="F66" s="7">
        <v>4.28</v>
      </c>
      <c r="G66" s="7">
        <v>0.4</v>
      </c>
      <c r="H66" s="7">
        <v>20.67</v>
      </c>
      <c r="I66" s="7">
        <v>94.93</v>
      </c>
      <c r="J66" s="7">
        <v>0.04</v>
      </c>
      <c r="K66" s="7">
        <v>0</v>
      </c>
      <c r="L66" s="7">
        <v>0</v>
      </c>
      <c r="M66" s="7">
        <v>0.52</v>
      </c>
      <c r="N66" s="7">
        <v>9.1999999999999993</v>
      </c>
      <c r="O66" s="7">
        <v>34.799999999999997</v>
      </c>
      <c r="P66" s="7">
        <v>13.2</v>
      </c>
      <c r="Q66" s="7">
        <v>0.44</v>
      </c>
    </row>
    <row r="67" spans="1:18" ht="30" customHeight="1" x14ac:dyDescent="0.25">
      <c r="A67" s="101"/>
      <c r="B67" s="101"/>
      <c r="C67" s="43" t="s">
        <v>118</v>
      </c>
      <c r="D67" s="8" t="s">
        <v>31</v>
      </c>
      <c r="E67" s="49">
        <v>40</v>
      </c>
      <c r="F67" s="7">
        <v>4.28</v>
      </c>
      <c r="G67" s="7">
        <v>0.4</v>
      </c>
      <c r="H67" s="7">
        <v>20.67</v>
      </c>
      <c r="I67" s="7">
        <v>94.93</v>
      </c>
      <c r="J67" s="7">
        <v>0.04</v>
      </c>
      <c r="K67" s="7">
        <v>0</v>
      </c>
      <c r="L67" s="7">
        <v>0</v>
      </c>
      <c r="M67" s="7">
        <v>0.52</v>
      </c>
      <c r="N67" s="7">
        <v>9.1999999999999993</v>
      </c>
      <c r="O67" s="7">
        <v>34.799999999999997</v>
      </c>
      <c r="P67" s="7">
        <v>13.2</v>
      </c>
      <c r="Q67" s="7">
        <v>0.44</v>
      </c>
    </row>
    <row r="68" spans="1:18" ht="30" customHeight="1" x14ac:dyDescent="0.25">
      <c r="A68" s="101"/>
      <c r="B68" s="90" t="s">
        <v>179</v>
      </c>
      <c r="C68" s="40">
        <v>216</v>
      </c>
      <c r="D68" s="3" t="s">
        <v>38</v>
      </c>
      <c r="E68" s="4">
        <v>150</v>
      </c>
      <c r="F68" s="5">
        <v>4.26</v>
      </c>
      <c r="G68" s="5">
        <v>8.08</v>
      </c>
      <c r="H68" s="5">
        <v>31.06</v>
      </c>
      <c r="I68" s="5">
        <v>213.94</v>
      </c>
      <c r="J68" s="5">
        <v>0.2</v>
      </c>
      <c r="K68" s="5">
        <v>33.9</v>
      </c>
      <c r="L68" s="5">
        <v>0.08</v>
      </c>
      <c r="M68" s="5"/>
      <c r="N68" s="5">
        <v>55.08</v>
      </c>
      <c r="O68" s="5">
        <v>126.46</v>
      </c>
      <c r="P68" s="5">
        <v>42.92</v>
      </c>
      <c r="Q68" s="5">
        <v>1.58</v>
      </c>
    </row>
    <row r="69" spans="1:18" ht="30" customHeight="1" x14ac:dyDescent="0.25">
      <c r="A69" s="101"/>
      <c r="B69" s="91"/>
      <c r="C69" s="40">
        <v>150</v>
      </c>
      <c r="D69" s="3" t="s">
        <v>184</v>
      </c>
      <c r="E69" s="4" t="s">
        <v>151</v>
      </c>
      <c r="F69" s="5">
        <v>9.6999999999999993</v>
      </c>
      <c r="G69" s="5">
        <v>6.5</v>
      </c>
      <c r="H69" s="5">
        <v>11.4</v>
      </c>
      <c r="I69" s="5">
        <v>144</v>
      </c>
      <c r="J69" s="5">
        <v>0.35</v>
      </c>
      <c r="K69" s="5"/>
      <c r="L69" s="5">
        <v>0.03</v>
      </c>
      <c r="M69" s="5"/>
      <c r="N69" s="5">
        <v>7.5</v>
      </c>
      <c r="O69" s="5">
        <v>15.5</v>
      </c>
      <c r="P69" s="5">
        <v>41.6</v>
      </c>
      <c r="Q69" s="5">
        <v>0.57999999999999996</v>
      </c>
    </row>
    <row r="70" spans="1:18" ht="30" customHeight="1" x14ac:dyDescent="0.25">
      <c r="A70" s="101"/>
      <c r="B70" s="91"/>
      <c r="C70" s="40">
        <v>265</v>
      </c>
      <c r="D70" s="3" t="s">
        <v>100</v>
      </c>
      <c r="E70" s="4">
        <v>200</v>
      </c>
      <c r="F70" s="5">
        <v>7.0000000000000007E-2</v>
      </c>
      <c r="G70" s="5">
        <v>0.01</v>
      </c>
      <c r="H70" s="5">
        <v>15.31</v>
      </c>
      <c r="I70" s="5">
        <v>61.62</v>
      </c>
      <c r="J70" s="5"/>
      <c r="K70" s="5">
        <v>3.45</v>
      </c>
      <c r="L70" s="5"/>
      <c r="M70" s="5"/>
      <c r="N70" s="5">
        <v>15.88</v>
      </c>
      <c r="O70" s="5">
        <v>22.38</v>
      </c>
      <c r="P70" s="5">
        <v>11.96</v>
      </c>
      <c r="Q70" s="5">
        <v>2.15</v>
      </c>
    </row>
    <row r="71" spans="1:18" ht="30" customHeight="1" x14ac:dyDescent="0.25">
      <c r="A71" s="101"/>
      <c r="B71" s="91"/>
      <c r="C71" s="40" t="s">
        <v>118</v>
      </c>
      <c r="D71" s="3" t="s">
        <v>161</v>
      </c>
      <c r="E71" s="4">
        <v>200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8" ht="30" customHeight="1" x14ac:dyDescent="0.25">
      <c r="A72" s="101"/>
      <c r="B72" s="91"/>
      <c r="C72" s="43" t="s">
        <v>118</v>
      </c>
      <c r="D72" s="8" t="s">
        <v>109</v>
      </c>
      <c r="E72" s="53">
        <v>40</v>
      </c>
      <c r="F72" s="7">
        <v>4.28</v>
      </c>
      <c r="G72" s="7">
        <v>0.4</v>
      </c>
      <c r="H72" s="7">
        <v>20.67</v>
      </c>
      <c r="I72" s="7">
        <v>94.93</v>
      </c>
      <c r="J72" s="7">
        <v>0.04</v>
      </c>
      <c r="K72" s="7">
        <v>0</v>
      </c>
      <c r="L72" s="7">
        <v>0</v>
      </c>
      <c r="M72" s="7">
        <v>0.52</v>
      </c>
      <c r="N72" s="7">
        <v>9.1999999999999993</v>
      </c>
      <c r="O72" s="7">
        <v>34.799999999999997</v>
      </c>
      <c r="P72" s="7">
        <v>13.2</v>
      </c>
      <c r="Q72" s="7">
        <v>0.44</v>
      </c>
    </row>
    <row r="73" spans="1:18" ht="30" customHeight="1" x14ac:dyDescent="0.25">
      <c r="A73" s="101"/>
      <c r="B73" s="91"/>
      <c r="C73" s="43" t="s">
        <v>118</v>
      </c>
      <c r="D73" s="8" t="s">
        <v>31</v>
      </c>
      <c r="E73" s="49">
        <v>40</v>
      </c>
      <c r="F73" s="7">
        <v>4.28</v>
      </c>
      <c r="G73" s="7">
        <v>0.4</v>
      </c>
      <c r="H73" s="7">
        <v>20.67</v>
      </c>
      <c r="I73" s="7">
        <v>94.93</v>
      </c>
      <c r="J73" s="7">
        <v>0.04</v>
      </c>
      <c r="K73" s="7">
        <v>0</v>
      </c>
      <c r="L73" s="7">
        <v>0</v>
      </c>
      <c r="M73" s="7">
        <v>0.52</v>
      </c>
      <c r="N73" s="7">
        <v>9.1999999999999993</v>
      </c>
      <c r="O73" s="7">
        <v>34.799999999999997</v>
      </c>
      <c r="P73" s="7">
        <v>13.2</v>
      </c>
      <c r="Q73" s="7">
        <v>0.44</v>
      </c>
    </row>
    <row r="74" spans="1:18" ht="30" customHeight="1" x14ac:dyDescent="0.25">
      <c r="A74" s="101" t="s">
        <v>101</v>
      </c>
      <c r="B74" s="101"/>
      <c r="C74" s="101"/>
      <c r="D74" s="101"/>
      <c r="E74" s="101"/>
      <c r="F74" s="70">
        <f t="shared" ref="F74:Q74" si="4">SUM(F62:F73)</f>
        <v>45.18</v>
      </c>
      <c r="G74" s="70">
        <f t="shared" si="4"/>
        <v>30.779999999999998</v>
      </c>
      <c r="H74" s="70">
        <f t="shared" si="4"/>
        <v>198.22000000000003</v>
      </c>
      <c r="I74" s="70">
        <f t="shared" si="4"/>
        <v>1218.8400000000001</v>
      </c>
      <c r="J74" s="70">
        <f t="shared" si="4"/>
        <v>1.2600000000000002</v>
      </c>
      <c r="K74" s="70">
        <f t="shared" si="4"/>
        <v>74.7</v>
      </c>
      <c r="L74" s="70">
        <f t="shared" si="4"/>
        <v>0.22</v>
      </c>
      <c r="M74" s="70">
        <f t="shared" si="4"/>
        <v>2.08</v>
      </c>
      <c r="N74" s="70">
        <f t="shared" si="4"/>
        <v>193.71999999999997</v>
      </c>
      <c r="O74" s="70">
        <f t="shared" si="4"/>
        <v>467.88</v>
      </c>
      <c r="P74" s="70">
        <f t="shared" si="4"/>
        <v>245.76</v>
      </c>
      <c r="Q74" s="70">
        <f t="shared" si="4"/>
        <v>10.38</v>
      </c>
      <c r="R74" s="12"/>
    </row>
    <row r="75" spans="1:18" ht="30" customHeight="1" x14ac:dyDescent="0.25">
      <c r="A75" s="101" t="s">
        <v>22</v>
      </c>
      <c r="B75" s="101" t="s">
        <v>169</v>
      </c>
      <c r="C75" s="4">
        <v>93</v>
      </c>
      <c r="D75" s="3" t="s">
        <v>152</v>
      </c>
      <c r="E75" s="4">
        <v>200</v>
      </c>
      <c r="F75" s="5">
        <v>6.55</v>
      </c>
      <c r="G75" s="5">
        <v>8.33</v>
      </c>
      <c r="H75" s="5">
        <v>35.090000000000003</v>
      </c>
      <c r="I75" s="5">
        <v>241.11</v>
      </c>
      <c r="J75" s="5">
        <v>0.11</v>
      </c>
      <c r="K75" s="5">
        <v>1.02</v>
      </c>
      <c r="L75" s="5">
        <v>0.06</v>
      </c>
      <c r="M75" s="5"/>
      <c r="N75" s="5">
        <v>131</v>
      </c>
      <c r="O75" s="5"/>
      <c r="P75" s="5">
        <v>28.69</v>
      </c>
      <c r="Q75" s="5">
        <v>1.35</v>
      </c>
      <c r="R75" s="12"/>
    </row>
    <row r="76" spans="1:18" ht="30" customHeight="1" x14ac:dyDescent="0.25">
      <c r="A76" s="101"/>
      <c r="B76" s="101"/>
      <c r="C76" s="40">
        <v>270</v>
      </c>
      <c r="D76" s="3" t="s">
        <v>126</v>
      </c>
      <c r="E76" s="4">
        <v>200</v>
      </c>
      <c r="F76" s="5"/>
      <c r="G76" s="5"/>
      <c r="H76" s="5">
        <v>11.28</v>
      </c>
      <c r="I76" s="5">
        <v>45.12</v>
      </c>
      <c r="J76" s="5"/>
      <c r="K76" s="5">
        <v>1.03</v>
      </c>
      <c r="L76" s="5"/>
      <c r="M76" s="5"/>
      <c r="N76" s="5">
        <v>11.43</v>
      </c>
      <c r="O76" s="5">
        <v>17.28</v>
      </c>
      <c r="P76" s="5">
        <v>9.3800000000000008</v>
      </c>
      <c r="Q76" s="5">
        <v>1.68</v>
      </c>
    </row>
    <row r="77" spans="1:18" ht="30" customHeight="1" x14ac:dyDescent="0.25">
      <c r="A77" s="101"/>
      <c r="B77" s="101"/>
      <c r="C77" s="40" t="s">
        <v>118</v>
      </c>
      <c r="D77" s="3" t="s">
        <v>176</v>
      </c>
      <c r="E77" s="4" t="s">
        <v>177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8" ht="30" customHeight="1" x14ac:dyDescent="0.25">
      <c r="A78" s="101"/>
      <c r="B78" s="101"/>
      <c r="C78" s="43" t="s">
        <v>118</v>
      </c>
      <c r="D78" s="8" t="s">
        <v>31</v>
      </c>
      <c r="E78" s="49">
        <v>40</v>
      </c>
      <c r="F78" s="7">
        <v>4.28</v>
      </c>
      <c r="G78" s="7">
        <v>0.4</v>
      </c>
      <c r="H78" s="7">
        <v>20.67</v>
      </c>
      <c r="I78" s="7">
        <v>94.93</v>
      </c>
      <c r="J78" s="7">
        <v>0.04</v>
      </c>
      <c r="K78" s="7">
        <v>0</v>
      </c>
      <c r="L78" s="7">
        <v>0</v>
      </c>
      <c r="M78" s="7">
        <v>0.52</v>
      </c>
      <c r="N78" s="7">
        <v>9.1999999999999993</v>
      </c>
      <c r="O78" s="7">
        <v>34.799999999999997</v>
      </c>
      <c r="P78" s="7">
        <v>13.2</v>
      </c>
      <c r="Q78" s="7">
        <v>0.44</v>
      </c>
    </row>
    <row r="79" spans="1:18" ht="30" customHeight="1" x14ac:dyDescent="0.25">
      <c r="A79" s="101"/>
      <c r="B79" s="101" t="s">
        <v>179</v>
      </c>
      <c r="C79" s="4">
        <v>93</v>
      </c>
      <c r="D79" s="3" t="s">
        <v>152</v>
      </c>
      <c r="E79" s="4">
        <v>200</v>
      </c>
      <c r="F79" s="5">
        <v>6.55</v>
      </c>
      <c r="G79" s="5">
        <v>8.33</v>
      </c>
      <c r="H79" s="5">
        <v>35.090000000000003</v>
      </c>
      <c r="I79" s="5">
        <v>241.11</v>
      </c>
      <c r="J79" s="5">
        <v>0.11</v>
      </c>
      <c r="K79" s="5">
        <v>1.02</v>
      </c>
      <c r="L79" s="5">
        <v>0.06</v>
      </c>
      <c r="M79" s="5"/>
      <c r="N79" s="5">
        <v>131</v>
      </c>
      <c r="O79" s="5"/>
      <c r="P79" s="5">
        <v>28.69</v>
      </c>
      <c r="Q79" s="5">
        <v>1.35</v>
      </c>
    </row>
    <row r="80" spans="1:18" ht="30" customHeight="1" x14ac:dyDescent="0.25">
      <c r="A80" s="101"/>
      <c r="B80" s="101"/>
      <c r="C80" s="40">
        <v>270</v>
      </c>
      <c r="D80" s="3" t="s">
        <v>126</v>
      </c>
      <c r="E80" s="4">
        <v>200</v>
      </c>
      <c r="F80" s="5"/>
      <c r="G80" s="5"/>
      <c r="H80" s="5">
        <v>11.28</v>
      </c>
      <c r="I80" s="5">
        <v>45.12</v>
      </c>
      <c r="J80" s="5"/>
      <c r="K80" s="5">
        <v>1.03</v>
      </c>
      <c r="L80" s="5"/>
      <c r="M80" s="5"/>
      <c r="N80" s="5">
        <v>11.43</v>
      </c>
      <c r="O80" s="5">
        <v>17.28</v>
      </c>
      <c r="P80" s="5">
        <v>9.3800000000000008</v>
      </c>
      <c r="Q80" s="5">
        <v>1.68</v>
      </c>
    </row>
    <row r="81" spans="1:17" ht="30" customHeight="1" x14ac:dyDescent="0.25">
      <c r="A81" s="101"/>
      <c r="B81" s="101"/>
      <c r="C81" s="40" t="s">
        <v>118</v>
      </c>
      <c r="D81" s="3" t="s">
        <v>176</v>
      </c>
      <c r="E81" s="4" t="s">
        <v>177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</row>
    <row r="82" spans="1:17" ht="30" customHeight="1" x14ac:dyDescent="0.25">
      <c r="A82" s="101"/>
      <c r="B82" s="101"/>
      <c r="C82" s="43" t="s">
        <v>118</v>
      </c>
      <c r="D82" s="8" t="s">
        <v>31</v>
      </c>
      <c r="E82" s="49">
        <v>40</v>
      </c>
      <c r="F82" s="7">
        <v>4.28</v>
      </c>
      <c r="G82" s="7">
        <v>0.4</v>
      </c>
      <c r="H82" s="7">
        <v>20.67</v>
      </c>
      <c r="I82" s="7">
        <v>94.93</v>
      </c>
      <c r="J82" s="7">
        <v>0.04</v>
      </c>
      <c r="K82" s="7">
        <v>0</v>
      </c>
      <c r="L82" s="7">
        <v>0</v>
      </c>
      <c r="M82" s="7">
        <v>0.52</v>
      </c>
      <c r="N82" s="7">
        <v>9.1999999999999993</v>
      </c>
      <c r="O82" s="7">
        <v>34.799999999999997</v>
      </c>
      <c r="P82" s="7">
        <v>13.2</v>
      </c>
      <c r="Q82" s="7">
        <v>0.44</v>
      </c>
    </row>
    <row r="83" spans="1:17" ht="30" customHeight="1" x14ac:dyDescent="0.25">
      <c r="A83" s="104" t="s">
        <v>101</v>
      </c>
      <c r="B83" s="105"/>
      <c r="C83" s="105"/>
      <c r="D83" s="105"/>
      <c r="E83" s="106"/>
      <c r="F83" s="70">
        <f t="shared" ref="F83:Q83" si="5">SUM(F75:F82)</f>
        <v>21.66</v>
      </c>
      <c r="G83" s="70">
        <f t="shared" si="5"/>
        <v>17.46</v>
      </c>
      <c r="H83" s="70">
        <f t="shared" si="5"/>
        <v>134.08000000000001</v>
      </c>
      <c r="I83" s="70">
        <f t="shared" si="5"/>
        <v>762.31999999999994</v>
      </c>
      <c r="J83" s="70">
        <f t="shared" si="5"/>
        <v>0.3</v>
      </c>
      <c r="K83" s="70">
        <f t="shared" si="5"/>
        <v>4.0999999999999996</v>
      </c>
      <c r="L83" s="70">
        <f t="shared" si="5"/>
        <v>0.12</v>
      </c>
      <c r="M83" s="70">
        <f t="shared" si="5"/>
        <v>1.04</v>
      </c>
      <c r="N83" s="70">
        <f t="shared" si="5"/>
        <v>303.26</v>
      </c>
      <c r="O83" s="70">
        <f t="shared" si="5"/>
        <v>104.16</v>
      </c>
      <c r="P83" s="70">
        <f t="shared" si="5"/>
        <v>102.53999999999999</v>
      </c>
      <c r="Q83" s="70">
        <f t="shared" si="5"/>
        <v>6.94</v>
      </c>
    </row>
    <row r="84" spans="1:17" ht="30" customHeight="1" x14ac:dyDescent="0.25">
      <c r="A84" s="102" t="s">
        <v>33</v>
      </c>
      <c r="B84" s="107" t="s">
        <v>169</v>
      </c>
      <c r="C84" s="40">
        <v>191</v>
      </c>
      <c r="D84" s="3" t="s">
        <v>160</v>
      </c>
      <c r="E84" s="66">
        <v>200</v>
      </c>
      <c r="F84" s="4">
        <v>37.200000000000003</v>
      </c>
      <c r="G84" s="5">
        <v>45.33</v>
      </c>
      <c r="H84" s="5">
        <v>41.05</v>
      </c>
      <c r="I84" s="5">
        <v>747.09</v>
      </c>
      <c r="J84" s="5">
        <v>0.19</v>
      </c>
      <c r="K84" s="5">
        <v>1.65</v>
      </c>
      <c r="L84" s="5">
        <v>1.1200000000000001</v>
      </c>
      <c r="M84" s="5"/>
      <c r="N84" s="5">
        <v>41.6</v>
      </c>
      <c r="O84" s="5">
        <v>448.45</v>
      </c>
      <c r="P84" s="5">
        <v>62.34</v>
      </c>
      <c r="Q84" s="5">
        <v>1.1200000000000001</v>
      </c>
    </row>
    <row r="85" spans="1:17" ht="30" customHeight="1" x14ac:dyDescent="0.25">
      <c r="A85" s="103"/>
      <c r="B85" s="107"/>
      <c r="C85" s="41" t="s">
        <v>118</v>
      </c>
      <c r="D85" s="2" t="s">
        <v>30</v>
      </c>
      <c r="E85" s="1">
        <v>200</v>
      </c>
      <c r="F85" s="5">
        <v>0.56000000000000005</v>
      </c>
      <c r="G85" s="5"/>
      <c r="H85" s="5">
        <v>27.89</v>
      </c>
      <c r="I85" s="5">
        <v>113.79</v>
      </c>
      <c r="J85" s="5">
        <v>0.02</v>
      </c>
      <c r="K85" s="5">
        <v>1</v>
      </c>
      <c r="L85" s="5"/>
      <c r="M85" s="5"/>
      <c r="N85" s="5">
        <v>42.6</v>
      </c>
      <c r="O85" s="5">
        <v>38</v>
      </c>
      <c r="P85" s="5">
        <v>27.3</v>
      </c>
      <c r="Q85" s="5">
        <v>0.89</v>
      </c>
    </row>
    <row r="86" spans="1:17" ht="30" customHeight="1" x14ac:dyDescent="0.25">
      <c r="A86" s="103"/>
      <c r="B86" s="107"/>
      <c r="C86" s="43" t="s">
        <v>118</v>
      </c>
      <c r="D86" s="3" t="s">
        <v>153</v>
      </c>
      <c r="E86" s="4">
        <v>150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</row>
    <row r="87" spans="1:17" ht="30" customHeight="1" x14ac:dyDescent="0.25">
      <c r="A87" s="103"/>
      <c r="B87" s="107"/>
      <c r="C87" s="43" t="s">
        <v>118</v>
      </c>
      <c r="D87" s="8" t="s">
        <v>31</v>
      </c>
      <c r="E87" s="53">
        <v>40</v>
      </c>
      <c r="F87" s="7">
        <v>4.28</v>
      </c>
      <c r="G87" s="7">
        <v>0.4</v>
      </c>
      <c r="H87" s="7">
        <v>20.67</v>
      </c>
      <c r="I87" s="7">
        <v>94.93</v>
      </c>
      <c r="J87" s="7">
        <v>0.04</v>
      </c>
      <c r="K87" s="7">
        <v>0</v>
      </c>
      <c r="L87" s="7">
        <v>0</v>
      </c>
      <c r="M87" s="7">
        <v>0.52</v>
      </c>
      <c r="N87" s="7">
        <v>9.1999999999999993</v>
      </c>
      <c r="O87" s="7">
        <v>34.799999999999997</v>
      </c>
      <c r="P87" s="7">
        <v>13.2</v>
      </c>
      <c r="Q87" s="7">
        <v>0.44</v>
      </c>
    </row>
    <row r="88" spans="1:17" ht="30" customHeight="1" x14ac:dyDescent="0.25">
      <c r="A88" s="103"/>
      <c r="B88" s="107"/>
      <c r="C88" s="43" t="s">
        <v>118</v>
      </c>
      <c r="D88" s="8" t="s">
        <v>109</v>
      </c>
      <c r="E88" s="53">
        <v>40</v>
      </c>
      <c r="F88" s="7">
        <v>4.28</v>
      </c>
      <c r="G88" s="7">
        <v>0.4</v>
      </c>
      <c r="H88" s="7">
        <v>20.67</v>
      </c>
      <c r="I88" s="7">
        <v>94.93</v>
      </c>
      <c r="J88" s="7">
        <v>0.04</v>
      </c>
      <c r="K88" s="7">
        <v>0</v>
      </c>
      <c r="L88" s="7">
        <v>0</v>
      </c>
      <c r="M88" s="7">
        <v>0.52</v>
      </c>
      <c r="N88" s="7">
        <v>9.1999999999999993</v>
      </c>
      <c r="O88" s="7">
        <v>34.799999999999997</v>
      </c>
      <c r="P88" s="7">
        <v>13.2</v>
      </c>
      <c r="Q88" s="7">
        <v>0.44</v>
      </c>
    </row>
    <row r="89" spans="1:17" ht="30" customHeight="1" x14ac:dyDescent="0.25">
      <c r="A89" s="103"/>
      <c r="B89" s="102" t="s">
        <v>179</v>
      </c>
      <c r="C89" s="40">
        <v>191</v>
      </c>
      <c r="D89" s="3" t="s">
        <v>160</v>
      </c>
      <c r="E89" s="66">
        <v>200</v>
      </c>
      <c r="F89" s="4">
        <v>37.200000000000003</v>
      </c>
      <c r="G89" s="5">
        <v>45.33</v>
      </c>
      <c r="H89" s="5">
        <v>41.05</v>
      </c>
      <c r="I89" s="5">
        <v>747.09</v>
      </c>
      <c r="J89" s="5">
        <v>0.19</v>
      </c>
      <c r="K89" s="5">
        <v>1.65</v>
      </c>
      <c r="L89" s="5">
        <v>1.1200000000000001</v>
      </c>
      <c r="M89" s="5"/>
      <c r="N89" s="5">
        <v>41.6</v>
      </c>
      <c r="O89" s="5">
        <v>448.45</v>
      </c>
      <c r="P89" s="5">
        <v>62.34</v>
      </c>
      <c r="Q89" s="5">
        <v>1.1200000000000001</v>
      </c>
    </row>
    <row r="90" spans="1:17" ht="30" customHeight="1" x14ac:dyDescent="0.25">
      <c r="A90" s="103"/>
      <c r="B90" s="103"/>
      <c r="C90" s="41" t="s">
        <v>118</v>
      </c>
      <c r="D90" s="2" t="s">
        <v>30</v>
      </c>
      <c r="E90" s="1">
        <v>200</v>
      </c>
      <c r="F90" s="5">
        <v>0.56000000000000005</v>
      </c>
      <c r="G90" s="5"/>
      <c r="H90" s="5">
        <v>27.89</v>
      </c>
      <c r="I90" s="5">
        <v>113.79</v>
      </c>
      <c r="J90" s="5">
        <v>0.02</v>
      </c>
      <c r="K90" s="5">
        <v>1</v>
      </c>
      <c r="L90" s="5"/>
      <c r="M90" s="5"/>
      <c r="N90" s="5">
        <v>42.6</v>
      </c>
      <c r="O90" s="5">
        <v>38</v>
      </c>
      <c r="P90" s="5">
        <v>27.3</v>
      </c>
      <c r="Q90" s="5">
        <v>0.89</v>
      </c>
    </row>
    <row r="91" spans="1:17" ht="30" customHeight="1" x14ac:dyDescent="0.25">
      <c r="A91" s="103"/>
      <c r="B91" s="103"/>
      <c r="C91" s="43" t="s">
        <v>118</v>
      </c>
      <c r="D91" s="3" t="s">
        <v>153</v>
      </c>
      <c r="E91" s="4">
        <v>150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</row>
    <row r="92" spans="1:17" ht="30" customHeight="1" x14ac:dyDescent="0.25">
      <c r="A92" s="103"/>
      <c r="B92" s="103"/>
      <c r="C92" s="43" t="s">
        <v>118</v>
      </c>
      <c r="D92" s="8" t="s">
        <v>31</v>
      </c>
      <c r="E92" s="53">
        <v>40</v>
      </c>
      <c r="F92" s="7">
        <v>4.28</v>
      </c>
      <c r="G92" s="7">
        <v>0.4</v>
      </c>
      <c r="H92" s="7">
        <v>20.67</v>
      </c>
      <c r="I92" s="7">
        <v>94.93</v>
      </c>
      <c r="J92" s="7">
        <v>0.04</v>
      </c>
      <c r="K92" s="7">
        <v>0</v>
      </c>
      <c r="L92" s="7">
        <v>0</v>
      </c>
      <c r="M92" s="7">
        <v>0.52</v>
      </c>
      <c r="N92" s="7">
        <v>9.1999999999999993</v>
      </c>
      <c r="O92" s="7">
        <v>34.799999999999997</v>
      </c>
      <c r="P92" s="7">
        <v>13.2</v>
      </c>
      <c r="Q92" s="7">
        <v>0.44</v>
      </c>
    </row>
    <row r="93" spans="1:17" ht="30" customHeight="1" x14ac:dyDescent="0.25">
      <c r="A93" s="103"/>
      <c r="B93" s="103"/>
      <c r="C93" s="43" t="s">
        <v>118</v>
      </c>
      <c r="D93" s="8" t="s">
        <v>109</v>
      </c>
      <c r="E93" s="53">
        <v>40</v>
      </c>
      <c r="F93" s="7">
        <v>4.28</v>
      </c>
      <c r="G93" s="7">
        <v>0.4</v>
      </c>
      <c r="H93" s="7">
        <v>20.67</v>
      </c>
      <c r="I93" s="7">
        <v>94.93</v>
      </c>
      <c r="J93" s="7">
        <v>0.04</v>
      </c>
      <c r="K93" s="7">
        <v>0</v>
      </c>
      <c r="L93" s="7">
        <v>0</v>
      </c>
      <c r="M93" s="7">
        <v>0.52</v>
      </c>
      <c r="N93" s="7">
        <v>9.1999999999999993</v>
      </c>
      <c r="O93" s="7">
        <v>34.799999999999997</v>
      </c>
      <c r="P93" s="7">
        <v>13.2</v>
      </c>
      <c r="Q93" s="7">
        <v>0.44</v>
      </c>
    </row>
    <row r="94" spans="1:17" ht="30" customHeight="1" x14ac:dyDescent="0.25">
      <c r="A94" s="104" t="s">
        <v>101</v>
      </c>
      <c r="B94" s="105"/>
      <c r="C94" s="105"/>
      <c r="D94" s="105"/>
      <c r="E94" s="106"/>
      <c r="F94" s="73">
        <f t="shared" ref="F94:Q94" si="6">SUM(F84:F93)</f>
        <v>92.640000000000015</v>
      </c>
      <c r="G94" s="73">
        <f t="shared" si="6"/>
        <v>92.26</v>
      </c>
      <c r="H94" s="73">
        <f t="shared" si="6"/>
        <v>220.56</v>
      </c>
      <c r="I94" s="73">
        <f t="shared" si="6"/>
        <v>2101.48</v>
      </c>
      <c r="J94" s="73">
        <f t="shared" si="6"/>
        <v>0.58000000000000007</v>
      </c>
      <c r="K94" s="73">
        <f t="shared" si="6"/>
        <v>5.3</v>
      </c>
      <c r="L94" s="73">
        <f t="shared" si="6"/>
        <v>2.2400000000000002</v>
      </c>
      <c r="M94" s="73">
        <f t="shared" si="6"/>
        <v>2.08</v>
      </c>
      <c r="N94" s="73">
        <f t="shared" si="6"/>
        <v>205.2</v>
      </c>
      <c r="O94" s="73">
        <f t="shared" si="6"/>
        <v>1112.0999999999999</v>
      </c>
      <c r="P94" s="73">
        <f t="shared" si="6"/>
        <v>232.07999999999998</v>
      </c>
      <c r="Q94" s="73">
        <f t="shared" si="6"/>
        <v>5.78</v>
      </c>
    </row>
    <row r="95" spans="1:17" ht="30" customHeight="1" x14ac:dyDescent="0.25">
      <c r="A95" s="76"/>
      <c r="B95" s="77"/>
      <c r="C95" s="78"/>
      <c r="D95" s="78"/>
      <c r="E95" s="79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</row>
    <row r="96" spans="1:17" ht="30" customHeight="1" x14ac:dyDescent="0.25">
      <c r="A96" s="101" t="s">
        <v>23</v>
      </c>
      <c r="B96" s="101" t="s">
        <v>169</v>
      </c>
      <c r="C96" s="1">
        <v>4</v>
      </c>
      <c r="D96" s="2" t="s">
        <v>168</v>
      </c>
      <c r="E96" s="1">
        <v>70</v>
      </c>
      <c r="F96" s="69">
        <v>0.84</v>
      </c>
      <c r="G96" s="69">
        <v>5.0599999999999996</v>
      </c>
      <c r="H96" s="69">
        <v>5.32</v>
      </c>
      <c r="I96" s="69">
        <v>70.02</v>
      </c>
      <c r="J96" s="69">
        <v>0.06</v>
      </c>
      <c r="K96" s="69">
        <v>42.5</v>
      </c>
      <c r="L96" s="69">
        <v>0.92</v>
      </c>
      <c r="M96" s="69"/>
      <c r="N96" s="69">
        <v>45.52</v>
      </c>
      <c r="O96" s="69">
        <v>61.54</v>
      </c>
      <c r="P96" s="69">
        <v>17.239999999999998</v>
      </c>
      <c r="Q96" s="69">
        <v>0.98</v>
      </c>
    </row>
    <row r="97" spans="1:18" ht="30" customHeight="1" x14ac:dyDescent="0.25">
      <c r="A97" s="101"/>
      <c r="B97" s="101"/>
      <c r="C97" s="40">
        <v>216</v>
      </c>
      <c r="D97" s="3" t="s">
        <v>38</v>
      </c>
      <c r="E97" s="4">
        <v>150</v>
      </c>
      <c r="F97" s="5">
        <v>4.26</v>
      </c>
      <c r="G97" s="5">
        <v>8.08</v>
      </c>
      <c r="H97" s="5">
        <v>31.06</v>
      </c>
      <c r="I97" s="5">
        <v>213.94</v>
      </c>
      <c r="J97" s="5">
        <v>0.2</v>
      </c>
      <c r="K97" s="5">
        <v>33.9</v>
      </c>
      <c r="L97" s="5">
        <v>0.08</v>
      </c>
      <c r="M97" s="5"/>
      <c r="N97" s="5">
        <v>55.08</v>
      </c>
      <c r="O97" s="5">
        <v>126.46</v>
      </c>
      <c r="P97" s="5">
        <v>42.92</v>
      </c>
      <c r="Q97" s="5">
        <v>1.58</v>
      </c>
    </row>
    <row r="98" spans="1:18" ht="30" customHeight="1" x14ac:dyDescent="0.25">
      <c r="A98" s="101"/>
      <c r="B98" s="101"/>
      <c r="C98" s="55">
        <v>171</v>
      </c>
      <c r="D98" s="33" t="s">
        <v>141</v>
      </c>
      <c r="E98" s="15">
        <v>70</v>
      </c>
      <c r="F98" s="7">
        <v>10.68</v>
      </c>
      <c r="G98" s="7">
        <v>11.72</v>
      </c>
      <c r="H98" s="7">
        <v>5.74</v>
      </c>
      <c r="I98" s="7">
        <v>176.75</v>
      </c>
      <c r="J98" s="7">
        <v>0.08</v>
      </c>
      <c r="K98" s="7">
        <v>0.96</v>
      </c>
      <c r="L98" s="7">
        <v>0.28999999999999998</v>
      </c>
      <c r="M98" s="7"/>
      <c r="N98" s="7">
        <v>14</v>
      </c>
      <c r="O98" s="7">
        <v>141.22</v>
      </c>
      <c r="P98" s="7">
        <v>21.18</v>
      </c>
      <c r="Q98" s="7">
        <v>2.0099999999999998</v>
      </c>
    </row>
    <row r="99" spans="1:18" ht="30" customHeight="1" x14ac:dyDescent="0.25">
      <c r="A99" s="101"/>
      <c r="B99" s="101"/>
      <c r="C99" s="40">
        <v>242</v>
      </c>
      <c r="D99" s="3" t="s">
        <v>102</v>
      </c>
      <c r="E99" s="4">
        <v>200</v>
      </c>
      <c r="F99" s="5">
        <v>3.77</v>
      </c>
      <c r="G99" s="5">
        <v>3.93</v>
      </c>
      <c r="H99" s="5">
        <v>25.95</v>
      </c>
      <c r="I99" s="5">
        <v>153.91999999999999</v>
      </c>
      <c r="J99" s="5">
        <v>0.03</v>
      </c>
      <c r="K99" s="5">
        <v>1</v>
      </c>
      <c r="L99" s="5">
        <v>0.02</v>
      </c>
      <c r="M99" s="5"/>
      <c r="N99" s="5">
        <v>121.94</v>
      </c>
      <c r="O99" s="5">
        <v>114.13</v>
      </c>
      <c r="P99" s="5">
        <v>16.7</v>
      </c>
      <c r="Q99" s="5">
        <v>0.51</v>
      </c>
    </row>
    <row r="100" spans="1:18" ht="30" customHeight="1" x14ac:dyDescent="0.25">
      <c r="A100" s="101"/>
      <c r="B100" s="101"/>
      <c r="C100" s="43" t="s">
        <v>118</v>
      </c>
      <c r="D100" s="8" t="s">
        <v>31</v>
      </c>
      <c r="E100" s="53">
        <v>40</v>
      </c>
      <c r="F100" s="7">
        <v>4.28</v>
      </c>
      <c r="G100" s="7">
        <v>0.4</v>
      </c>
      <c r="H100" s="7">
        <v>20.67</v>
      </c>
      <c r="I100" s="7">
        <v>94.93</v>
      </c>
      <c r="J100" s="7">
        <v>0.04</v>
      </c>
      <c r="K100" s="7">
        <v>0</v>
      </c>
      <c r="L100" s="7">
        <v>0</v>
      </c>
      <c r="M100" s="7">
        <v>0.52</v>
      </c>
      <c r="N100" s="7">
        <v>9.1999999999999993</v>
      </c>
      <c r="O100" s="7">
        <v>34.799999999999997</v>
      </c>
      <c r="P100" s="7">
        <v>13.2</v>
      </c>
      <c r="Q100" s="7">
        <v>0.44</v>
      </c>
      <c r="R100" s="6"/>
    </row>
    <row r="101" spans="1:18" ht="30" customHeight="1" x14ac:dyDescent="0.25">
      <c r="A101" s="101"/>
      <c r="B101" s="101"/>
      <c r="C101" s="43" t="s">
        <v>118</v>
      </c>
      <c r="D101" s="8" t="s">
        <v>109</v>
      </c>
      <c r="E101" s="53">
        <v>40</v>
      </c>
      <c r="F101" s="7">
        <v>4.28</v>
      </c>
      <c r="G101" s="7">
        <v>0.4</v>
      </c>
      <c r="H101" s="7">
        <v>20.67</v>
      </c>
      <c r="I101" s="7">
        <v>94.93</v>
      </c>
      <c r="J101" s="7">
        <v>0.04</v>
      </c>
      <c r="K101" s="7">
        <v>0</v>
      </c>
      <c r="L101" s="7">
        <v>0</v>
      </c>
      <c r="M101" s="7">
        <v>0.52</v>
      </c>
      <c r="N101" s="7">
        <v>9.1999999999999993</v>
      </c>
      <c r="O101" s="7">
        <v>34.799999999999997</v>
      </c>
      <c r="P101" s="7">
        <v>13.2</v>
      </c>
      <c r="Q101" s="7">
        <v>0.44</v>
      </c>
      <c r="R101" s="6"/>
    </row>
    <row r="102" spans="1:18" ht="30" customHeight="1" x14ac:dyDescent="0.25">
      <c r="A102" s="101"/>
      <c r="B102" s="90" t="s">
        <v>179</v>
      </c>
      <c r="C102" s="1">
        <v>4</v>
      </c>
      <c r="D102" s="2" t="s">
        <v>168</v>
      </c>
      <c r="E102" s="1">
        <v>70</v>
      </c>
      <c r="F102" s="69">
        <v>0.84</v>
      </c>
      <c r="G102" s="69">
        <v>5.0599999999999996</v>
      </c>
      <c r="H102" s="69">
        <v>5.32</v>
      </c>
      <c r="I102" s="69">
        <v>70.02</v>
      </c>
      <c r="J102" s="69">
        <v>0.06</v>
      </c>
      <c r="K102" s="69">
        <v>42.5</v>
      </c>
      <c r="L102" s="69">
        <v>0.92</v>
      </c>
      <c r="M102" s="69"/>
      <c r="N102" s="69">
        <v>45.52</v>
      </c>
      <c r="O102" s="69">
        <v>61.54</v>
      </c>
      <c r="P102" s="69">
        <v>17.239999999999998</v>
      </c>
      <c r="Q102" s="69">
        <v>0.98</v>
      </c>
    </row>
    <row r="103" spans="1:18" ht="30" customHeight="1" x14ac:dyDescent="0.25">
      <c r="A103" s="101"/>
      <c r="B103" s="91"/>
      <c r="C103" s="40">
        <v>216</v>
      </c>
      <c r="D103" s="3" t="s">
        <v>38</v>
      </c>
      <c r="E103" s="4">
        <v>150</v>
      </c>
      <c r="F103" s="5">
        <v>4.26</v>
      </c>
      <c r="G103" s="5">
        <v>8.08</v>
      </c>
      <c r="H103" s="5">
        <v>31.06</v>
      </c>
      <c r="I103" s="5">
        <v>213.94</v>
      </c>
      <c r="J103" s="5">
        <v>0.2</v>
      </c>
      <c r="K103" s="5">
        <v>33.9</v>
      </c>
      <c r="L103" s="5">
        <v>0.08</v>
      </c>
      <c r="M103" s="5"/>
      <c r="N103" s="5">
        <v>55.08</v>
      </c>
      <c r="O103" s="5">
        <v>126.46</v>
      </c>
      <c r="P103" s="5">
        <v>42.92</v>
      </c>
      <c r="Q103" s="5">
        <v>1.58</v>
      </c>
    </row>
    <row r="104" spans="1:18" ht="30" customHeight="1" x14ac:dyDescent="0.25">
      <c r="A104" s="101"/>
      <c r="B104" s="91"/>
      <c r="C104" s="55">
        <v>171</v>
      </c>
      <c r="D104" s="33" t="s">
        <v>141</v>
      </c>
      <c r="E104" s="15">
        <v>70</v>
      </c>
      <c r="F104" s="7">
        <v>10.68</v>
      </c>
      <c r="G104" s="7">
        <v>11.72</v>
      </c>
      <c r="H104" s="7">
        <v>5.74</v>
      </c>
      <c r="I104" s="7">
        <v>176.75</v>
      </c>
      <c r="J104" s="7">
        <v>0.08</v>
      </c>
      <c r="K104" s="7">
        <v>0.96</v>
      </c>
      <c r="L104" s="7">
        <v>0.28999999999999998</v>
      </c>
      <c r="M104" s="7"/>
      <c r="N104" s="7">
        <v>14</v>
      </c>
      <c r="O104" s="7">
        <v>141.22</v>
      </c>
      <c r="P104" s="7">
        <v>21.18</v>
      </c>
      <c r="Q104" s="7">
        <v>2.0099999999999998</v>
      </c>
    </row>
    <row r="105" spans="1:18" ht="30" customHeight="1" x14ac:dyDescent="0.25">
      <c r="A105" s="101"/>
      <c r="B105" s="91"/>
      <c r="C105" s="40">
        <v>242</v>
      </c>
      <c r="D105" s="3" t="s">
        <v>102</v>
      </c>
      <c r="E105" s="4">
        <v>200</v>
      </c>
      <c r="F105" s="5">
        <v>3.77</v>
      </c>
      <c r="G105" s="5">
        <v>3.93</v>
      </c>
      <c r="H105" s="5">
        <v>25.95</v>
      </c>
      <c r="I105" s="5">
        <v>153.91999999999999</v>
      </c>
      <c r="J105" s="5">
        <v>0.03</v>
      </c>
      <c r="K105" s="5">
        <v>1</v>
      </c>
      <c r="L105" s="5">
        <v>0.02</v>
      </c>
      <c r="M105" s="5"/>
      <c r="N105" s="5">
        <v>121.94</v>
      </c>
      <c r="O105" s="5">
        <v>114.13</v>
      </c>
      <c r="P105" s="5">
        <v>16.7</v>
      </c>
      <c r="Q105" s="5">
        <v>0.51</v>
      </c>
    </row>
    <row r="106" spans="1:18" ht="30" customHeight="1" x14ac:dyDescent="0.25">
      <c r="A106" s="101"/>
      <c r="B106" s="91"/>
      <c r="C106" s="43" t="s">
        <v>118</v>
      </c>
      <c r="D106" s="8" t="s">
        <v>31</v>
      </c>
      <c r="E106" s="53">
        <v>40</v>
      </c>
      <c r="F106" s="7">
        <v>4.28</v>
      </c>
      <c r="G106" s="7">
        <v>0.4</v>
      </c>
      <c r="H106" s="7">
        <v>20.67</v>
      </c>
      <c r="I106" s="7">
        <v>94.93</v>
      </c>
      <c r="J106" s="7">
        <v>0.04</v>
      </c>
      <c r="K106" s="7">
        <v>0</v>
      </c>
      <c r="L106" s="7">
        <v>0</v>
      </c>
      <c r="M106" s="7">
        <v>0.52</v>
      </c>
      <c r="N106" s="7">
        <v>9.1999999999999993</v>
      </c>
      <c r="O106" s="7">
        <v>34.799999999999997</v>
      </c>
      <c r="P106" s="7">
        <v>13.2</v>
      </c>
      <c r="Q106" s="7">
        <v>0.44</v>
      </c>
    </row>
    <row r="107" spans="1:18" ht="30" customHeight="1" x14ac:dyDescent="0.25">
      <c r="A107" s="101"/>
      <c r="B107" s="91"/>
      <c r="C107" s="43" t="s">
        <v>118</v>
      </c>
      <c r="D107" s="8" t="s">
        <v>109</v>
      </c>
      <c r="E107" s="53">
        <v>40</v>
      </c>
      <c r="F107" s="7">
        <v>4.28</v>
      </c>
      <c r="G107" s="7">
        <v>0.4</v>
      </c>
      <c r="H107" s="7">
        <v>20.67</v>
      </c>
      <c r="I107" s="7">
        <v>94.93</v>
      </c>
      <c r="J107" s="7">
        <v>0.04</v>
      </c>
      <c r="K107" s="7">
        <v>0</v>
      </c>
      <c r="L107" s="7">
        <v>0</v>
      </c>
      <c r="M107" s="7">
        <v>0.52</v>
      </c>
      <c r="N107" s="7">
        <v>9.1999999999999993</v>
      </c>
      <c r="O107" s="7">
        <v>34.799999999999997</v>
      </c>
      <c r="P107" s="7">
        <v>13.2</v>
      </c>
      <c r="Q107" s="7">
        <v>0.44</v>
      </c>
    </row>
    <row r="108" spans="1:18" ht="30" customHeight="1" x14ac:dyDescent="0.25">
      <c r="A108" s="104" t="s">
        <v>101</v>
      </c>
      <c r="B108" s="105"/>
      <c r="C108" s="105"/>
      <c r="D108" s="105"/>
      <c r="E108" s="106"/>
      <c r="F108" s="73">
        <f>SUM(F97:F107)</f>
        <v>55.38000000000001</v>
      </c>
      <c r="G108" s="73">
        <f t="shared" ref="G108:Q108" si="7">SUM(G97:G107)</f>
        <v>54.11999999999999</v>
      </c>
      <c r="H108" s="73">
        <f t="shared" si="7"/>
        <v>213.5</v>
      </c>
      <c r="I108" s="73">
        <f t="shared" si="7"/>
        <v>1538.9600000000003</v>
      </c>
      <c r="J108" s="73">
        <f t="shared" si="7"/>
        <v>0.84000000000000008</v>
      </c>
      <c r="K108" s="73">
        <f t="shared" si="7"/>
        <v>114.21999999999998</v>
      </c>
      <c r="L108" s="73">
        <f t="shared" si="7"/>
        <v>1.7000000000000002</v>
      </c>
      <c r="M108" s="73">
        <f t="shared" si="7"/>
        <v>2.08</v>
      </c>
      <c r="N108" s="73">
        <f t="shared" si="7"/>
        <v>464.35999999999996</v>
      </c>
      <c r="O108" s="73">
        <f t="shared" si="7"/>
        <v>964.36</v>
      </c>
      <c r="P108" s="73">
        <f t="shared" si="7"/>
        <v>231.64</v>
      </c>
      <c r="Q108" s="73">
        <f t="shared" si="7"/>
        <v>10.94</v>
      </c>
    </row>
    <row r="109" spans="1:18" ht="30" customHeight="1" x14ac:dyDescent="0.25">
      <c r="A109" s="102" t="s">
        <v>34</v>
      </c>
      <c r="B109" s="101" t="s">
        <v>169</v>
      </c>
      <c r="C109" s="55">
        <v>201</v>
      </c>
      <c r="D109" s="33" t="s">
        <v>154</v>
      </c>
      <c r="E109" s="15">
        <v>150</v>
      </c>
      <c r="F109" s="7">
        <v>5.18</v>
      </c>
      <c r="G109" s="7">
        <v>6.78</v>
      </c>
      <c r="H109" s="7">
        <v>53.7</v>
      </c>
      <c r="I109" s="7">
        <v>300.24</v>
      </c>
      <c r="J109" s="7">
        <v>0.06</v>
      </c>
      <c r="K109" s="7"/>
      <c r="L109" s="7">
        <v>0.04</v>
      </c>
      <c r="M109" s="7"/>
      <c r="N109" s="7">
        <v>19.12</v>
      </c>
      <c r="O109" s="7">
        <v>71.56</v>
      </c>
      <c r="P109" s="7">
        <v>15.4</v>
      </c>
      <c r="Q109" s="7">
        <v>1.32</v>
      </c>
    </row>
    <row r="110" spans="1:18" ht="30" customHeight="1" x14ac:dyDescent="0.25">
      <c r="A110" s="103"/>
      <c r="B110" s="101"/>
      <c r="C110" s="4">
        <v>143</v>
      </c>
      <c r="D110" s="3" t="s">
        <v>35</v>
      </c>
      <c r="E110" s="4">
        <v>70</v>
      </c>
      <c r="F110" s="5">
        <v>10.36</v>
      </c>
      <c r="G110" s="5">
        <v>1.93</v>
      </c>
      <c r="H110" s="5">
        <v>6.79</v>
      </c>
      <c r="I110" s="5">
        <v>85.93</v>
      </c>
      <c r="J110" s="5">
        <v>0.06</v>
      </c>
      <c r="K110" s="5"/>
      <c r="L110" s="5">
        <v>0.04</v>
      </c>
      <c r="M110" s="5"/>
      <c r="N110" s="5">
        <v>7.01</v>
      </c>
      <c r="O110" s="5">
        <v>19.420000000000002</v>
      </c>
      <c r="P110" s="5">
        <v>38.82</v>
      </c>
      <c r="Q110" s="5">
        <v>0.77</v>
      </c>
    </row>
    <row r="111" spans="1:18" ht="30" customHeight="1" x14ac:dyDescent="0.25">
      <c r="A111" s="103"/>
      <c r="B111" s="101"/>
      <c r="C111" s="40">
        <v>270</v>
      </c>
      <c r="D111" s="3" t="s">
        <v>126</v>
      </c>
      <c r="E111" s="4">
        <v>200</v>
      </c>
      <c r="F111" s="5"/>
      <c r="G111" s="5"/>
      <c r="H111" s="5">
        <v>11.28</v>
      </c>
      <c r="I111" s="5">
        <v>45.12</v>
      </c>
      <c r="J111" s="5"/>
      <c r="K111" s="5">
        <v>1.03</v>
      </c>
      <c r="L111" s="5"/>
      <c r="M111" s="5"/>
      <c r="N111" s="5">
        <v>11.43</v>
      </c>
      <c r="O111" s="5">
        <v>17.28</v>
      </c>
      <c r="P111" s="5">
        <v>9.3800000000000008</v>
      </c>
      <c r="Q111" s="5">
        <v>1.68</v>
      </c>
    </row>
    <row r="112" spans="1:18" ht="30" customHeight="1" x14ac:dyDescent="0.25">
      <c r="A112" s="103"/>
      <c r="B112" s="101"/>
      <c r="C112" s="40" t="s">
        <v>118</v>
      </c>
      <c r="D112" s="3" t="s">
        <v>176</v>
      </c>
      <c r="E112" s="4" t="s">
        <v>177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ht="30" customHeight="1" x14ac:dyDescent="0.25">
      <c r="A113" s="103"/>
      <c r="B113" s="101"/>
      <c r="C113" s="43" t="s">
        <v>118</v>
      </c>
      <c r="D113" s="8" t="s">
        <v>109</v>
      </c>
      <c r="E113" s="53">
        <v>40</v>
      </c>
      <c r="F113" s="7">
        <v>4.28</v>
      </c>
      <c r="G113" s="7">
        <v>0.4</v>
      </c>
      <c r="H113" s="7">
        <v>20.67</v>
      </c>
      <c r="I113" s="7">
        <v>94.93</v>
      </c>
      <c r="J113" s="7">
        <v>0.04</v>
      </c>
      <c r="K113" s="7">
        <v>0</v>
      </c>
      <c r="L113" s="7">
        <v>0</v>
      </c>
      <c r="M113" s="7">
        <v>0.52</v>
      </c>
      <c r="N113" s="7">
        <v>9.1999999999999993</v>
      </c>
      <c r="O113" s="7">
        <v>34.799999999999997</v>
      </c>
      <c r="P113" s="7">
        <v>13.2</v>
      </c>
      <c r="Q113" s="7">
        <v>0.44</v>
      </c>
    </row>
    <row r="114" spans="1:17" ht="30" customHeight="1" x14ac:dyDescent="0.25">
      <c r="A114" s="103"/>
      <c r="B114" s="101"/>
      <c r="C114" s="40" t="s">
        <v>118</v>
      </c>
      <c r="D114" s="33" t="s">
        <v>31</v>
      </c>
      <c r="E114" s="33">
        <v>40</v>
      </c>
      <c r="F114" s="33">
        <v>4.28</v>
      </c>
      <c r="G114" s="33">
        <v>0.4</v>
      </c>
      <c r="H114" s="33">
        <v>20.67</v>
      </c>
      <c r="I114" s="33">
        <v>94.93</v>
      </c>
      <c r="J114" s="33">
        <v>0.04</v>
      </c>
      <c r="K114" s="33">
        <v>0</v>
      </c>
      <c r="L114" s="33">
        <v>0</v>
      </c>
      <c r="M114" s="33">
        <v>0.52</v>
      </c>
      <c r="N114" s="33">
        <v>9.1999999999999993</v>
      </c>
      <c r="O114" s="33">
        <v>34.799999999999997</v>
      </c>
      <c r="P114" s="33">
        <v>13.2</v>
      </c>
      <c r="Q114" s="33">
        <v>0.44</v>
      </c>
    </row>
    <row r="115" spans="1:17" ht="30" customHeight="1" x14ac:dyDescent="0.25">
      <c r="A115" s="103"/>
      <c r="B115" s="90" t="s">
        <v>179</v>
      </c>
      <c r="C115" s="55">
        <v>201</v>
      </c>
      <c r="D115" s="33" t="s">
        <v>154</v>
      </c>
      <c r="E115" s="15">
        <v>150</v>
      </c>
      <c r="F115" s="7">
        <v>5.18</v>
      </c>
      <c r="G115" s="7">
        <v>6.78</v>
      </c>
      <c r="H115" s="7">
        <v>53.7</v>
      </c>
      <c r="I115" s="7">
        <v>300.24</v>
      </c>
      <c r="J115" s="7">
        <v>0.06</v>
      </c>
      <c r="K115" s="7"/>
      <c r="L115" s="7">
        <v>0.04</v>
      </c>
      <c r="M115" s="7"/>
      <c r="N115" s="7">
        <v>19.12</v>
      </c>
      <c r="O115" s="7">
        <v>71.56</v>
      </c>
      <c r="P115" s="7">
        <v>15.4</v>
      </c>
      <c r="Q115" s="7">
        <v>1.32</v>
      </c>
    </row>
    <row r="116" spans="1:17" ht="30" customHeight="1" x14ac:dyDescent="0.25">
      <c r="A116" s="103"/>
      <c r="B116" s="91"/>
      <c r="C116" s="4">
        <v>143</v>
      </c>
      <c r="D116" s="3" t="s">
        <v>35</v>
      </c>
      <c r="E116" s="4">
        <v>70</v>
      </c>
      <c r="F116" s="5">
        <v>10.36</v>
      </c>
      <c r="G116" s="5">
        <v>1.93</v>
      </c>
      <c r="H116" s="5">
        <v>6.79</v>
      </c>
      <c r="I116" s="5">
        <v>85.93</v>
      </c>
      <c r="J116" s="5">
        <v>0.06</v>
      </c>
      <c r="K116" s="5"/>
      <c r="L116" s="5">
        <v>0.04</v>
      </c>
      <c r="M116" s="5"/>
      <c r="N116" s="5">
        <v>7.01</v>
      </c>
      <c r="O116" s="5">
        <v>19.420000000000002</v>
      </c>
      <c r="P116" s="5">
        <v>38.82</v>
      </c>
      <c r="Q116" s="5">
        <v>0.77</v>
      </c>
    </row>
    <row r="117" spans="1:17" ht="30" customHeight="1" x14ac:dyDescent="0.25">
      <c r="A117" s="103"/>
      <c r="B117" s="91"/>
      <c r="C117" s="40">
        <v>270</v>
      </c>
      <c r="D117" s="3" t="s">
        <v>126</v>
      </c>
      <c r="E117" s="4">
        <v>200</v>
      </c>
      <c r="F117" s="5"/>
      <c r="G117" s="5"/>
      <c r="H117" s="5">
        <v>11.28</v>
      </c>
      <c r="I117" s="5">
        <v>45.12</v>
      </c>
      <c r="J117" s="5"/>
      <c r="K117" s="5">
        <v>1.03</v>
      </c>
      <c r="L117" s="5"/>
      <c r="M117" s="5"/>
      <c r="N117" s="5">
        <v>11.43</v>
      </c>
      <c r="O117" s="5">
        <v>17.28</v>
      </c>
      <c r="P117" s="5">
        <v>9.3800000000000008</v>
      </c>
      <c r="Q117" s="5">
        <v>1.68</v>
      </c>
    </row>
    <row r="118" spans="1:17" ht="30" customHeight="1" x14ac:dyDescent="0.25">
      <c r="A118" s="103"/>
      <c r="B118" s="91"/>
      <c r="C118" s="40" t="s">
        <v>118</v>
      </c>
      <c r="D118" s="3" t="s">
        <v>176</v>
      </c>
      <c r="E118" s="4" t="s">
        <v>177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ht="30" customHeight="1" x14ac:dyDescent="0.25">
      <c r="A119" s="103"/>
      <c r="B119" s="91"/>
      <c r="C119" s="43" t="s">
        <v>118</v>
      </c>
      <c r="D119" s="8" t="s">
        <v>109</v>
      </c>
      <c r="E119" s="53">
        <v>40</v>
      </c>
      <c r="F119" s="7">
        <v>4.28</v>
      </c>
      <c r="G119" s="7">
        <v>0.4</v>
      </c>
      <c r="H119" s="7">
        <v>20.67</v>
      </c>
      <c r="I119" s="7">
        <v>94.93</v>
      </c>
      <c r="J119" s="7">
        <v>0.04</v>
      </c>
      <c r="K119" s="7">
        <v>0</v>
      </c>
      <c r="L119" s="7">
        <v>0</v>
      </c>
      <c r="M119" s="7">
        <v>0.52</v>
      </c>
      <c r="N119" s="7">
        <v>9.1999999999999993</v>
      </c>
      <c r="O119" s="7">
        <v>34.799999999999997</v>
      </c>
      <c r="P119" s="7">
        <v>13.2</v>
      </c>
      <c r="Q119" s="7">
        <v>0.44</v>
      </c>
    </row>
    <row r="120" spans="1:17" ht="30" customHeight="1" x14ac:dyDescent="0.25">
      <c r="A120" s="103"/>
      <c r="B120" s="91"/>
      <c r="C120" s="40" t="s">
        <v>118</v>
      </c>
      <c r="D120" s="33" t="s">
        <v>31</v>
      </c>
      <c r="E120" s="33">
        <v>40</v>
      </c>
      <c r="F120" s="33">
        <v>4.28</v>
      </c>
      <c r="G120" s="33">
        <v>0.4</v>
      </c>
      <c r="H120" s="33">
        <v>20.67</v>
      </c>
      <c r="I120" s="33">
        <v>94.93</v>
      </c>
      <c r="J120" s="33">
        <v>0.04</v>
      </c>
      <c r="K120" s="33">
        <v>0</v>
      </c>
      <c r="L120" s="33">
        <v>0</v>
      </c>
      <c r="M120" s="33">
        <v>0.52</v>
      </c>
      <c r="N120" s="33">
        <v>9.1999999999999993</v>
      </c>
      <c r="O120" s="33">
        <v>34.799999999999997</v>
      </c>
      <c r="P120" s="33">
        <v>13.2</v>
      </c>
      <c r="Q120" s="33">
        <v>0.44</v>
      </c>
    </row>
    <row r="121" spans="1:17" ht="30" customHeight="1" x14ac:dyDescent="0.25">
      <c r="A121" s="104" t="s">
        <v>101</v>
      </c>
      <c r="B121" s="105"/>
      <c r="C121" s="105"/>
      <c r="D121" s="105"/>
      <c r="E121" s="106"/>
      <c r="F121" s="73">
        <f t="shared" ref="F121:Q121" si="8">SUM(F109:F120)</f>
        <v>48.2</v>
      </c>
      <c r="G121" s="73">
        <f t="shared" si="8"/>
        <v>19.02</v>
      </c>
      <c r="H121" s="73">
        <f t="shared" si="8"/>
        <v>226.22000000000003</v>
      </c>
      <c r="I121" s="73">
        <f t="shared" si="8"/>
        <v>1242.3000000000002</v>
      </c>
      <c r="J121" s="73">
        <f t="shared" si="8"/>
        <v>0.39999999999999997</v>
      </c>
      <c r="K121" s="73">
        <f t="shared" si="8"/>
        <v>2.06</v>
      </c>
      <c r="L121" s="73">
        <f t="shared" si="8"/>
        <v>0.16</v>
      </c>
      <c r="M121" s="73">
        <f t="shared" si="8"/>
        <v>2.08</v>
      </c>
      <c r="N121" s="73">
        <f t="shared" si="8"/>
        <v>111.92000000000002</v>
      </c>
      <c r="O121" s="73">
        <f t="shared" si="8"/>
        <v>355.72</v>
      </c>
      <c r="P121" s="73">
        <f t="shared" si="8"/>
        <v>179.99999999999997</v>
      </c>
      <c r="Q121" s="73">
        <f t="shared" si="8"/>
        <v>9.2999999999999989</v>
      </c>
    </row>
    <row r="122" spans="1:17" ht="30" customHeight="1" x14ac:dyDescent="0.25">
      <c r="A122" s="101" t="s">
        <v>24</v>
      </c>
      <c r="B122" s="101" t="s">
        <v>169</v>
      </c>
      <c r="C122" s="55">
        <v>54</v>
      </c>
      <c r="D122" s="33" t="s">
        <v>147</v>
      </c>
      <c r="E122" s="15" t="s">
        <v>127</v>
      </c>
      <c r="F122" s="7">
        <v>1.86</v>
      </c>
      <c r="G122" s="7">
        <v>6.15</v>
      </c>
      <c r="H122" s="7">
        <v>6.33</v>
      </c>
      <c r="I122" s="7">
        <v>87.6</v>
      </c>
      <c r="J122" s="7">
        <v>0.1</v>
      </c>
      <c r="K122" s="7">
        <v>42.28</v>
      </c>
      <c r="L122" s="7">
        <v>1.44</v>
      </c>
      <c r="M122" s="7"/>
      <c r="N122" s="7">
        <v>63.01</v>
      </c>
      <c r="O122" s="7">
        <v>161.43</v>
      </c>
      <c r="P122" s="7">
        <v>35.549999999999997</v>
      </c>
      <c r="Q122" s="7">
        <v>2.44</v>
      </c>
    </row>
    <row r="123" spans="1:17" ht="30" customHeight="1" x14ac:dyDescent="0.25">
      <c r="A123" s="101"/>
      <c r="B123" s="101"/>
      <c r="C123" s="40" t="s">
        <v>118</v>
      </c>
      <c r="D123" s="64" t="s">
        <v>157</v>
      </c>
      <c r="E123" s="64">
        <v>30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ht="30" customHeight="1" x14ac:dyDescent="0.25">
      <c r="A124" s="101"/>
      <c r="B124" s="101"/>
      <c r="C124" s="40">
        <v>270</v>
      </c>
      <c r="D124" s="3" t="s">
        <v>148</v>
      </c>
      <c r="E124" s="4">
        <v>200</v>
      </c>
      <c r="F124" s="5"/>
      <c r="G124" s="5"/>
      <c r="H124" s="5">
        <v>11.28</v>
      </c>
      <c r="I124" s="5">
        <v>45.12</v>
      </c>
      <c r="J124" s="5"/>
      <c r="K124" s="5">
        <v>1.03</v>
      </c>
      <c r="L124" s="5"/>
      <c r="M124" s="5"/>
      <c r="N124" s="5">
        <v>11.43</v>
      </c>
      <c r="O124" s="5">
        <v>17.28</v>
      </c>
      <c r="P124" s="5">
        <v>9.3800000000000008</v>
      </c>
      <c r="Q124" s="5">
        <v>1.68</v>
      </c>
    </row>
    <row r="125" spans="1:17" ht="30" customHeight="1" x14ac:dyDescent="0.25">
      <c r="A125" s="101"/>
      <c r="B125" s="101"/>
      <c r="C125" s="40" t="s">
        <v>118</v>
      </c>
      <c r="D125" s="3" t="s">
        <v>41</v>
      </c>
      <c r="E125" s="4">
        <v>200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ht="30" customHeight="1" x14ac:dyDescent="0.25">
      <c r="A126" s="101"/>
      <c r="B126" s="101"/>
      <c r="C126" s="43" t="s">
        <v>118</v>
      </c>
      <c r="D126" s="8" t="s">
        <v>109</v>
      </c>
      <c r="E126" s="53">
        <v>40</v>
      </c>
      <c r="F126" s="7">
        <v>4.28</v>
      </c>
      <c r="G126" s="7">
        <v>0.4</v>
      </c>
      <c r="H126" s="7">
        <v>20.67</v>
      </c>
      <c r="I126" s="7">
        <v>94.93</v>
      </c>
      <c r="J126" s="7">
        <v>0.04</v>
      </c>
      <c r="K126" s="7">
        <v>0</v>
      </c>
      <c r="L126" s="7">
        <v>0</v>
      </c>
      <c r="M126" s="7">
        <v>0.52</v>
      </c>
      <c r="N126" s="7">
        <v>9.1999999999999993</v>
      </c>
      <c r="O126" s="7">
        <v>34.799999999999997</v>
      </c>
      <c r="P126" s="7">
        <v>13.2</v>
      </c>
      <c r="Q126" s="7">
        <v>0.44</v>
      </c>
    </row>
    <row r="127" spans="1:17" ht="30" customHeight="1" x14ac:dyDescent="0.25">
      <c r="A127" s="101"/>
      <c r="B127" s="101"/>
      <c r="C127" s="40" t="s">
        <v>118</v>
      </c>
      <c r="D127" s="33" t="s">
        <v>31</v>
      </c>
      <c r="E127" s="33">
        <v>40</v>
      </c>
      <c r="F127" s="33">
        <v>4.28</v>
      </c>
      <c r="G127" s="33">
        <v>0.4</v>
      </c>
      <c r="H127" s="33">
        <v>20.67</v>
      </c>
      <c r="I127" s="33">
        <v>94.93</v>
      </c>
      <c r="J127" s="33">
        <v>0.04</v>
      </c>
      <c r="K127" s="33">
        <v>0</v>
      </c>
      <c r="L127" s="33">
        <v>0</v>
      </c>
      <c r="M127" s="33">
        <v>0.52</v>
      </c>
      <c r="N127" s="33">
        <v>9.1999999999999993</v>
      </c>
      <c r="O127" s="33">
        <v>34.799999999999997</v>
      </c>
      <c r="P127" s="33">
        <v>13.2</v>
      </c>
      <c r="Q127" s="33">
        <v>0.44</v>
      </c>
    </row>
    <row r="128" spans="1:17" ht="30" customHeight="1" x14ac:dyDescent="0.25">
      <c r="A128" s="101"/>
      <c r="B128" s="90" t="s">
        <v>179</v>
      </c>
      <c r="C128" s="55">
        <v>54</v>
      </c>
      <c r="D128" s="33" t="s">
        <v>147</v>
      </c>
      <c r="E128" s="15" t="s">
        <v>127</v>
      </c>
      <c r="F128" s="7">
        <v>1.86</v>
      </c>
      <c r="G128" s="7">
        <v>6.15</v>
      </c>
      <c r="H128" s="7">
        <v>6.33</v>
      </c>
      <c r="I128" s="7">
        <v>87.6</v>
      </c>
      <c r="J128" s="7">
        <v>0.1</v>
      </c>
      <c r="K128" s="7">
        <v>42.28</v>
      </c>
      <c r="L128" s="7">
        <v>1.44</v>
      </c>
      <c r="M128" s="7"/>
      <c r="N128" s="7">
        <v>63.01</v>
      </c>
      <c r="O128" s="7">
        <v>161.43</v>
      </c>
      <c r="P128" s="7">
        <v>35.549999999999997</v>
      </c>
      <c r="Q128" s="7">
        <v>2.44</v>
      </c>
    </row>
    <row r="129" spans="1:18" ht="30" customHeight="1" x14ac:dyDescent="0.25">
      <c r="A129" s="101"/>
      <c r="B129" s="91"/>
      <c r="C129" s="40" t="s">
        <v>118</v>
      </c>
      <c r="D129" s="64" t="s">
        <v>157</v>
      </c>
      <c r="E129" s="64">
        <v>30</v>
      </c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8" ht="30" customHeight="1" x14ac:dyDescent="0.25">
      <c r="A130" s="101"/>
      <c r="B130" s="91"/>
      <c r="C130" s="40" t="s">
        <v>118</v>
      </c>
      <c r="D130" s="3" t="s">
        <v>41</v>
      </c>
      <c r="E130" s="4">
        <v>200</v>
      </c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8" ht="30" customHeight="1" x14ac:dyDescent="0.25">
      <c r="A131" s="101"/>
      <c r="B131" s="91"/>
      <c r="C131" s="40">
        <v>270</v>
      </c>
      <c r="D131" s="3" t="s">
        <v>148</v>
      </c>
      <c r="E131" s="4">
        <v>200</v>
      </c>
      <c r="F131" s="5"/>
      <c r="G131" s="5"/>
      <c r="H131" s="5">
        <v>11.28</v>
      </c>
      <c r="I131" s="5">
        <v>45.12</v>
      </c>
      <c r="J131" s="5"/>
      <c r="K131" s="5">
        <v>1.03</v>
      </c>
      <c r="L131" s="5"/>
      <c r="M131" s="5"/>
      <c r="N131" s="5">
        <v>11.43</v>
      </c>
      <c r="O131" s="5">
        <v>17.28</v>
      </c>
      <c r="P131" s="5">
        <v>9.3800000000000008</v>
      </c>
      <c r="Q131" s="5">
        <v>1.68</v>
      </c>
    </row>
    <row r="132" spans="1:18" ht="30" customHeight="1" x14ac:dyDescent="0.25">
      <c r="A132" s="101"/>
      <c r="B132" s="91"/>
      <c r="C132" s="43" t="s">
        <v>118</v>
      </c>
      <c r="D132" s="8" t="s">
        <v>109</v>
      </c>
      <c r="E132" s="53">
        <v>40</v>
      </c>
      <c r="F132" s="7">
        <v>4.28</v>
      </c>
      <c r="G132" s="7">
        <v>0.4</v>
      </c>
      <c r="H132" s="7">
        <v>20.67</v>
      </c>
      <c r="I132" s="7">
        <v>94.93</v>
      </c>
      <c r="J132" s="7">
        <v>0.04</v>
      </c>
      <c r="K132" s="7">
        <v>0</v>
      </c>
      <c r="L132" s="7">
        <v>0</v>
      </c>
      <c r="M132" s="7">
        <v>0.52</v>
      </c>
      <c r="N132" s="7">
        <v>9.1999999999999993</v>
      </c>
      <c r="O132" s="7">
        <v>34.799999999999997</v>
      </c>
      <c r="P132" s="7">
        <v>13.2</v>
      </c>
      <c r="Q132" s="7">
        <v>0.44</v>
      </c>
    </row>
    <row r="133" spans="1:18" ht="30" customHeight="1" x14ac:dyDescent="0.25">
      <c r="A133" s="101"/>
      <c r="B133" s="91"/>
      <c r="C133" s="40" t="s">
        <v>118</v>
      </c>
      <c r="D133" s="33" t="s">
        <v>31</v>
      </c>
      <c r="E133" s="33">
        <v>40</v>
      </c>
      <c r="F133" s="33">
        <v>4.28</v>
      </c>
      <c r="G133" s="33">
        <v>0.4</v>
      </c>
      <c r="H133" s="33">
        <v>20.67</v>
      </c>
      <c r="I133" s="33">
        <v>94.93</v>
      </c>
      <c r="J133" s="33">
        <v>0.04</v>
      </c>
      <c r="K133" s="33">
        <v>0</v>
      </c>
      <c r="L133" s="33">
        <v>0</v>
      </c>
      <c r="M133" s="33">
        <v>0.52</v>
      </c>
      <c r="N133" s="33">
        <v>9.1999999999999993</v>
      </c>
      <c r="O133" s="33">
        <v>34.799999999999997</v>
      </c>
      <c r="P133" s="33">
        <v>13.2</v>
      </c>
      <c r="Q133" s="33">
        <v>0.44</v>
      </c>
    </row>
    <row r="134" spans="1:18" ht="30" customHeight="1" x14ac:dyDescent="0.25">
      <c r="A134" s="111" t="s">
        <v>101</v>
      </c>
      <c r="B134" s="112"/>
      <c r="C134" s="112"/>
      <c r="D134" s="112"/>
      <c r="E134" s="113"/>
      <c r="F134" s="80">
        <f t="shared" ref="F134:Q134" si="9">SUM(F122:F133)</f>
        <v>20.840000000000003</v>
      </c>
      <c r="G134" s="80">
        <f t="shared" si="9"/>
        <v>13.900000000000002</v>
      </c>
      <c r="H134" s="80">
        <f t="shared" si="9"/>
        <v>117.9</v>
      </c>
      <c r="I134" s="80">
        <f t="shared" si="9"/>
        <v>645.16000000000008</v>
      </c>
      <c r="J134" s="80">
        <f t="shared" si="9"/>
        <v>0.36</v>
      </c>
      <c r="K134" s="80">
        <f t="shared" si="9"/>
        <v>86.62</v>
      </c>
      <c r="L134" s="80">
        <f t="shared" si="9"/>
        <v>2.88</v>
      </c>
      <c r="M134" s="80">
        <f t="shared" si="9"/>
        <v>2.08</v>
      </c>
      <c r="N134" s="80">
        <f t="shared" si="9"/>
        <v>185.67999999999998</v>
      </c>
      <c r="O134" s="80">
        <f t="shared" si="9"/>
        <v>496.62</v>
      </c>
      <c r="P134" s="80">
        <f t="shared" si="9"/>
        <v>142.65999999999997</v>
      </c>
      <c r="Q134" s="80">
        <f t="shared" si="9"/>
        <v>10</v>
      </c>
    </row>
    <row r="135" spans="1:18" ht="30" customHeight="1" x14ac:dyDescent="0.25">
      <c r="A135" s="101" t="s">
        <v>25</v>
      </c>
      <c r="B135" s="101" t="s">
        <v>169</v>
      </c>
      <c r="C135" s="4">
        <v>204</v>
      </c>
      <c r="D135" s="2" t="s">
        <v>39</v>
      </c>
      <c r="E135" s="1">
        <v>150</v>
      </c>
      <c r="F135" s="69">
        <v>3.68</v>
      </c>
      <c r="G135" s="69">
        <v>4.0599999999999996</v>
      </c>
      <c r="H135" s="69">
        <v>47.1</v>
      </c>
      <c r="I135" s="69">
        <v>281.45999999999998</v>
      </c>
      <c r="J135" s="69">
        <v>0.12</v>
      </c>
      <c r="K135" s="69"/>
      <c r="L135" s="69">
        <v>0.04</v>
      </c>
      <c r="M135" s="69"/>
      <c r="N135" s="69">
        <v>14.22</v>
      </c>
      <c r="O135" s="69">
        <v>61</v>
      </c>
      <c r="P135" s="69">
        <v>111.6</v>
      </c>
      <c r="Q135" s="69">
        <v>0.84</v>
      </c>
      <c r="R135" s="12"/>
    </row>
    <row r="136" spans="1:18" ht="30" customHeight="1" x14ac:dyDescent="0.25">
      <c r="A136" s="101"/>
      <c r="B136" s="101"/>
      <c r="C136" s="4">
        <v>162</v>
      </c>
      <c r="D136" s="3" t="s">
        <v>32</v>
      </c>
      <c r="E136" s="4">
        <v>70</v>
      </c>
      <c r="F136" s="5">
        <v>21.68</v>
      </c>
      <c r="G136" s="5">
        <v>24.21</v>
      </c>
      <c r="H136" s="5">
        <v>6.74</v>
      </c>
      <c r="I136" s="5">
        <v>331.53</v>
      </c>
      <c r="J136" s="5">
        <v>0.09</v>
      </c>
      <c r="K136" s="5">
        <v>4.26</v>
      </c>
      <c r="L136" s="5">
        <v>0.23</v>
      </c>
      <c r="M136" s="5"/>
      <c r="N136" s="5">
        <v>18.850000000000001</v>
      </c>
      <c r="O136" s="5">
        <v>241.1</v>
      </c>
      <c r="P136" s="5">
        <v>27.1</v>
      </c>
      <c r="Q136" s="5">
        <v>3.31</v>
      </c>
    </row>
    <row r="137" spans="1:18" ht="30" customHeight="1" x14ac:dyDescent="0.25">
      <c r="A137" s="101"/>
      <c r="B137" s="101"/>
      <c r="C137" s="41" t="s">
        <v>118</v>
      </c>
      <c r="D137" s="2" t="s">
        <v>30</v>
      </c>
      <c r="E137" s="1">
        <v>200</v>
      </c>
      <c r="F137" s="5">
        <v>0.56000000000000005</v>
      </c>
      <c r="G137" s="5"/>
      <c r="H137" s="5">
        <v>27.89</v>
      </c>
      <c r="I137" s="5">
        <v>113.79</v>
      </c>
      <c r="J137" s="5">
        <v>0.02</v>
      </c>
      <c r="K137" s="5">
        <v>1</v>
      </c>
      <c r="L137" s="5"/>
      <c r="M137" s="5"/>
      <c r="N137" s="5">
        <v>42.6</v>
      </c>
      <c r="O137" s="5">
        <v>38</v>
      </c>
      <c r="P137" s="5">
        <v>27.3</v>
      </c>
      <c r="Q137" s="5">
        <v>0.89</v>
      </c>
    </row>
    <row r="138" spans="1:18" ht="30" customHeight="1" x14ac:dyDescent="0.25">
      <c r="A138" s="101"/>
      <c r="B138" s="101"/>
      <c r="C138" s="41" t="s">
        <v>118</v>
      </c>
      <c r="D138" s="2" t="s">
        <v>40</v>
      </c>
      <c r="E138" s="1">
        <v>20</v>
      </c>
      <c r="F138" s="5">
        <v>11.64</v>
      </c>
      <c r="G138" s="5">
        <v>7.24</v>
      </c>
      <c r="H138" s="5">
        <v>60</v>
      </c>
      <c r="I138" s="5">
        <v>351.74</v>
      </c>
      <c r="J138" s="5">
        <v>0.48</v>
      </c>
      <c r="K138" s="5"/>
      <c r="L138" s="5">
        <v>0.04</v>
      </c>
      <c r="M138" s="5"/>
      <c r="N138" s="5">
        <v>66.38</v>
      </c>
      <c r="O138" s="5">
        <v>193.08</v>
      </c>
      <c r="P138" s="5">
        <v>90.44</v>
      </c>
      <c r="Q138" s="5">
        <v>7.38</v>
      </c>
    </row>
    <row r="139" spans="1:18" ht="30" customHeight="1" x14ac:dyDescent="0.25">
      <c r="A139" s="101"/>
      <c r="B139" s="101"/>
      <c r="C139" s="40" t="s">
        <v>118</v>
      </c>
      <c r="D139" s="3" t="s">
        <v>176</v>
      </c>
      <c r="E139" s="4" t="s">
        <v>177</v>
      </c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8" ht="30" customHeight="1" x14ac:dyDescent="0.25">
      <c r="A140" s="101"/>
      <c r="B140" s="101"/>
      <c r="C140" s="40" t="s">
        <v>118</v>
      </c>
      <c r="D140" s="33" t="s">
        <v>31</v>
      </c>
      <c r="E140" s="33">
        <v>40</v>
      </c>
      <c r="F140" s="33">
        <v>4.28</v>
      </c>
      <c r="G140" s="33">
        <v>0.4</v>
      </c>
      <c r="H140" s="33">
        <v>20.67</v>
      </c>
      <c r="I140" s="33">
        <v>94.93</v>
      </c>
      <c r="J140" s="33">
        <v>0.04</v>
      </c>
      <c r="K140" s="33">
        <v>0</v>
      </c>
      <c r="L140" s="33">
        <v>0</v>
      </c>
      <c r="M140" s="33">
        <v>0.52</v>
      </c>
      <c r="N140" s="33">
        <v>9.1999999999999993</v>
      </c>
      <c r="O140" s="33">
        <v>34.799999999999997</v>
      </c>
      <c r="P140" s="33">
        <v>13.2</v>
      </c>
      <c r="Q140" s="33">
        <v>0.44</v>
      </c>
    </row>
    <row r="141" spans="1:18" ht="30" customHeight="1" x14ac:dyDescent="0.25">
      <c r="A141" s="101"/>
      <c r="B141" s="101"/>
      <c r="C141" s="43" t="s">
        <v>118</v>
      </c>
      <c r="D141" s="8" t="s">
        <v>109</v>
      </c>
      <c r="E141" s="53">
        <v>40</v>
      </c>
      <c r="F141" s="7">
        <v>4.28</v>
      </c>
      <c r="G141" s="7">
        <v>0.4</v>
      </c>
      <c r="H141" s="7">
        <v>20.67</v>
      </c>
      <c r="I141" s="7">
        <v>94.93</v>
      </c>
      <c r="J141" s="7">
        <v>0.04</v>
      </c>
      <c r="K141" s="7">
        <v>0</v>
      </c>
      <c r="L141" s="7">
        <v>0</v>
      </c>
      <c r="M141" s="7">
        <v>0.52</v>
      </c>
      <c r="N141" s="7">
        <v>9.1999999999999993</v>
      </c>
      <c r="O141" s="7">
        <v>34.799999999999997</v>
      </c>
      <c r="P141" s="7">
        <v>13.2</v>
      </c>
      <c r="Q141" s="7">
        <v>0.44</v>
      </c>
    </row>
    <row r="142" spans="1:18" ht="30" customHeight="1" x14ac:dyDescent="0.25">
      <c r="A142" s="101"/>
      <c r="B142" s="101" t="s">
        <v>179</v>
      </c>
      <c r="C142" s="4">
        <v>204</v>
      </c>
      <c r="D142" s="2" t="s">
        <v>39</v>
      </c>
      <c r="E142" s="1">
        <v>150</v>
      </c>
      <c r="F142" s="69">
        <v>3.68</v>
      </c>
      <c r="G142" s="69">
        <v>4.0599999999999996</v>
      </c>
      <c r="H142" s="69">
        <v>47.1</v>
      </c>
      <c r="I142" s="69">
        <v>281.45999999999998</v>
      </c>
      <c r="J142" s="69">
        <v>0.12</v>
      </c>
      <c r="K142" s="69"/>
      <c r="L142" s="69">
        <v>0.04</v>
      </c>
      <c r="M142" s="69"/>
      <c r="N142" s="69">
        <v>14.22</v>
      </c>
      <c r="O142" s="69">
        <v>61</v>
      </c>
      <c r="P142" s="69">
        <v>111.6</v>
      </c>
      <c r="Q142" s="69">
        <v>0.84</v>
      </c>
    </row>
    <row r="143" spans="1:18" ht="30" customHeight="1" x14ac:dyDescent="0.25">
      <c r="A143" s="101"/>
      <c r="B143" s="101"/>
      <c r="C143" s="4">
        <v>162</v>
      </c>
      <c r="D143" s="3" t="s">
        <v>32</v>
      </c>
      <c r="E143" s="4">
        <v>70</v>
      </c>
      <c r="F143" s="5">
        <v>21.68</v>
      </c>
      <c r="G143" s="5">
        <v>24.21</v>
      </c>
      <c r="H143" s="5">
        <v>6.74</v>
      </c>
      <c r="I143" s="5">
        <v>331.53</v>
      </c>
      <c r="J143" s="5">
        <v>0.09</v>
      </c>
      <c r="K143" s="5">
        <v>4.26</v>
      </c>
      <c r="L143" s="5">
        <v>0.23</v>
      </c>
      <c r="M143" s="5"/>
      <c r="N143" s="5">
        <v>18.850000000000001</v>
      </c>
      <c r="O143" s="5">
        <v>241.1</v>
      </c>
      <c r="P143" s="5">
        <v>27.1</v>
      </c>
      <c r="Q143" s="5">
        <v>3.31</v>
      </c>
    </row>
    <row r="144" spans="1:18" ht="30" customHeight="1" x14ac:dyDescent="0.25">
      <c r="A144" s="101"/>
      <c r="B144" s="101"/>
      <c r="C144" s="41" t="s">
        <v>118</v>
      </c>
      <c r="D144" s="2" t="s">
        <v>30</v>
      </c>
      <c r="E144" s="1">
        <v>200</v>
      </c>
      <c r="F144" s="5">
        <v>0.56000000000000005</v>
      </c>
      <c r="G144" s="5"/>
      <c r="H144" s="5">
        <v>27.89</v>
      </c>
      <c r="I144" s="5">
        <v>113.79</v>
      </c>
      <c r="J144" s="5">
        <v>0.02</v>
      </c>
      <c r="K144" s="5">
        <v>1</v>
      </c>
      <c r="L144" s="5"/>
      <c r="M144" s="5"/>
      <c r="N144" s="5">
        <v>42.6</v>
      </c>
      <c r="O144" s="5">
        <v>38</v>
      </c>
      <c r="P144" s="5">
        <v>27.3</v>
      </c>
      <c r="Q144" s="5">
        <v>0.89</v>
      </c>
    </row>
    <row r="145" spans="1:17" ht="30" customHeight="1" x14ac:dyDescent="0.25">
      <c r="A145" s="101"/>
      <c r="B145" s="101"/>
      <c r="C145" s="41" t="s">
        <v>118</v>
      </c>
      <c r="D145" s="2" t="s">
        <v>40</v>
      </c>
      <c r="E145" s="1">
        <v>20</v>
      </c>
      <c r="F145" s="5">
        <v>11.64</v>
      </c>
      <c r="G145" s="5">
        <v>7.24</v>
      </c>
      <c r="H145" s="5">
        <v>60</v>
      </c>
      <c r="I145" s="5">
        <v>351.74</v>
      </c>
      <c r="J145" s="5">
        <v>0.48</v>
      </c>
      <c r="K145" s="5"/>
      <c r="L145" s="5">
        <v>0.04</v>
      </c>
      <c r="M145" s="5"/>
      <c r="N145" s="5">
        <v>66.38</v>
      </c>
      <c r="O145" s="5">
        <v>193.08</v>
      </c>
      <c r="P145" s="5">
        <v>90.44</v>
      </c>
      <c r="Q145" s="5">
        <v>7.38</v>
      </c>
    </row>
    <row r="146" spans="1:17" ht="30" customHeight="1" x14ac:dyDescent="0.25">
      <c r="A146" s="101"/>
      <c r="B146" s="101"/>
      <c r="C146" s="40" t="s">
        <v>118</v>
      </c>
      <c r="D146" s="3" t="s">
        <v>176</v>
      </c>
      <c r="E146" s="4" t="s">
        <v>177</v>
      </c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ht="30" customHeight="1" x14ac:dyDescent="0.25">
      <c r="A147" s="101"/>
      <c r="B147" s="101"/>
      <c r="C147" s="40" t="s">
        <v>118</v>
      </c>
      <c r="D147" s="33" t="s">
        <v>31</v>
      </c>
      <c r="E147" s="33">
        <v>40</v>
      </c>
      <c r="F147" s="33">
        <v>4.28</v>
      </c>
      <c r="G147" s="33">
        <v>0.4</v>
      </c>
      <c r="H147" s="33">
        <v>20.67</v>
      </c>
      <c r="I147" s="33">
        <v>94.93</v>
      </c>
      <c r="J147" s="33">
        <v>0.04</v>
      </c>
      <c r="K147" s="33">
        <v>0</v>
      </c>
      <c r="L147" s="33">
        <v>0</v>
      </c>
      <c r="M147" s="33">
        <v>0.52</v>
      </c>
      <c r="N147" s="33">
        <v>9.1999999999999993</v>
      </c>
      <c r="O147" s="33">
        <v>34.799999999999997</v>
      </c>
      <c r="P147" s="33">
        <v>13.2</v>
      </c>
      <c r="Q147" s="33">
        <v>0.44</v>
      </c>
    </row>
    <row r="148" spans="1:17" ht="30" customHeight="1" x14ac:dyDescent="0.25">
      <c r="A148" s="101"/>
      <c r="B148" s="101"/>
      <c r="C148" s="43" t="s">
        <v>118</v>
      </c>
      <c r="D148" s="8" t="s">
        <v>109</v>
      </c>
      <c r="E148" s="53">
        <v>40</v>
      </c>
      <c r="F148" s="7">
        <v>4.28</v>
      </c>
      <c r="G148" s="7">
        <v>0.4</v>
      </c>
      <c r="H148" s="7">
        <v>20.67</v>
      </c>
      <c r="I148" s="7">
        <v>94.93</v>
      </c>
      <c r="J148" s="7">
        <v>0.04</v>
      </c>
      <c r="K148" s="7">
        <v>0</v>
      </c>
      <c r="L148" s="7">
        <v>0</v>
      </c>
      <c r="M148" s="7">
        <v>0.52</v>
      </c>
      <c r="N148" s="7">
        <v>9.1999999999999993</v>
      </c>
      <c r="O148" s="7">
        <v>34.799999999999997</v>
      </c>
      <c r="P148" s="7">
        <v>13.2</v>
      </c>
      <c r="Q148" s="7">
        <v>0.44</v>
      </c>
    </row>
    <row r="149" spans="1:17" ht="30" customHeight="1" x14ac:dyDescent="0.25">
      <c r="A149" s="104" t="s">
        <v>101</v>
      </c>
      <c r="B149" s="105"/>
      <c r="C149" s="105"/>
      <c r="D149" s="105"/>
      <c r="E149" s="106"/>
      <c r="F149" s="73">
        <f>SUM(F135:F148)</f>
        <v>92.240000000000009</v>
      </c>
      <c r="G149" s="73">
        <f t="shared" ref="G149:Q149" si="10">SUM(G135:G148)</f>
        <v>72.62</v>
      </c>
      <c r="H149" s="73">
        <f t="shared" si="10"/>
        <v>366.1400000000001</v>
      </c>
      <c r="I149" s="73">
        <f t="shared" si="10"/>
        <v>2536.7599999999998</v>
      </c>
      <c r="J149" s="73">
        <f t="shared" si="10"/>
        <v>1.58</v>
      </c>
      <c r="K149" s="73">
        <f t="shared" si="10"/>
        <v>10.52</v>
      </c>
      <c r="L149" s="73">
        <f t="shared" si="10"/>
        <v>0.62</v>
      </c>
      <c r="M149" s="73">
        <f t="shared" si="10"/>
        <v>2.08</v>
      </c>
      <c r="N149" s="73">
        <f t="shared" si="10"/>
        <v>320.89999999999998</v>
      </c>
      <c r="O149" s="73">
        <f t="shared" si="10"/>
        <v>1205.56</v>
      </c>
      <c r="P149" s="73">
        <f t="shared" si="10"/>
        <v>565.68000000000006</v>
      </c>
      <c r="Q149" s="73">
        <f t="shared" si="10"/>
        <v>26.6</v>
      </c>
    </row>
    <row r="150" spans="1:17" ht="30" customHeight="1" x14ac:dyDescent="0.25">
      <c r="A150" s="101" t="s">
        <v>26</v>
      </c>
      <c r="B150" s="101" t="s">
        <v>169</v>
      </c>
      <c r="C150" s="1">
        <v>103</v>
      </c>
      <c r="D150" s="2" t="s">
        <v>131</v>
      </c>
      <c r="E150" s="1">
        <v>200</v>
      </c>
      <c r="F150" s="69">
        <v>6.04</v>
      </c>
      <c r="G150" s="69">
        <v>7.27</v>
      </c>
      <c r="H150" s="69">
        <v>34.29</v>
      </c>
      <c r="I150" s="69">
        <v>227.16</v>
      </c>
      <c r="J150" s="69">
        <v>0.28000000000000003</v>
      </c>
      <c r="K150" s="69">
        <v>1</v>
      </c>
      <c r="L150" s="69">
        <v>0.1</v>
      </c>
      <c r="M150" s="69"/>
      <c r="N150" s="69">
        <v>134</v>
      </c>
      <c r="O150" s="69">
        <v>185.88</v>
      </c>
      <c r="P150" s="69">
        <v>54.66</v>
      </c>
      <c r="Q150" s="69">
        <v>3.11</v>
      </c>
    </row>
    <row r="151" spans="1:17" ht="30" customHeight="1" x14ac:dyDescent="0.25">
      <c r="A151" s="101"/>
      <c r="B151" s="101"/>
      <c r="C151" s="40">
        <v>255</v>
      </c>
      <c r="D151" s="3" t="s">
        <v>98</v>
      </c>
      <c r="E151" s="4">
        <v>200</v>
      </c>
      <c r="F151" s="5">
        <v>0.56000000000000005</v>
      </c>
      <c r="G151" s="5"/>
      <c r="H151" s="5">
        <v>27.89</v>
      </c>
      <c r="I151" s="5">
        <v>113.79</v>
      </c>
      <c r="J151" s="5">
        <v>0.02</v>
      </c>
      <c r="K151" s="5">
        <v>1</v>
      </c>
      <c r="L151" s="5"/>
      <c r="M151" s="5"/>
      <c r="N151" s="5">
        <v>42.6</v>
      </c>
      <c r="O151" s="5">
        <v>38</v>
      </c>
      <c r="P151" s="5">
        <v>27.3</v>
      </c>
      <c r="Q151" s="5">
        <v>0.89</v>
      </c>
    </row>
    <row r="152" spans="1:17" ht="30" customHeight="1" x14ac:dyDescent="0.25">
      <c r="A152" s="101"/>
      <c r="B152" s="101"/>
      <c r="C152" s="43" t="s">
        <v>118</v>
      </c>
      <c r="D152" s="3" t="s">
        <v>161</v>
      </c>
      <c r="E152" s="4">
        <v>200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ht="30" customHeight="1" x14ac:dyDescent="0.25">
      <c r="A153" s="101"/>
      <c r="B153" s="101"/>
      <c r="C153" s="43" t="s">
        <v>118</v>
      </c>
      <c r="D153" s="8" t="s">
        <v>109</v>
      </c>
      <c r="E153" s="53">
        <v>40</v>
      </c>
      <c r="F153" s="7">
        <v>4.28</v>
      </c>
      <c r="G153" s="7">
        <v>0.4</v>
      </c>
      <c r="H153" s="7">
        <v>20.67</v>
      </c>
      <c r="I153" s="7">
        <v>94.93</v>
      </c>
      <c r="J153" s="7">
        <v>0.04</v>
      </c>
      <c r="K153" s="7">
        <v>0</v>
      </c>
      <c r="L153" s="7">
        <v>0</v>
      </c>
      <c r="M153" s="7">
        <v>0.52</v>
      </c>
      <c r="N153" s="7">
        <v>9.1999999999999993</v>
      </c>
      <c r="O153" s="7">
        <v>34.799999999999997</v>
      </c>
      <c r="P153" s="7">
        <v>13.2</v>
      </c>
      <c r="Q153" s="7">
        <v>0.44</v>
      </c>
    </row>
    <row r="154" spans="1:17" ht="30" customHeight="1" x14ac:dyDescent="0.25">
      <c r="A154" s="101"/>
      <c r="B154" s="101"/>
      <c r="C154" s="40" t="s">
        <v>118</v>
      </c>
      <c r="D154" s="33" t="s">
        <v>31</v>
      </c>
      <c r="E154" s="33">
        <v>40</v>
      </c>
      <c r="F154" s="33">
        <v>4.28</v>
      </c>
      <c r="G154" s="33">
        <v>0.4</v>
      </c>
      <c r="H154" s="33">
        <v>20.67</v>
      </c>
      <c r="I154" s="33">
        <v>94.93</v>
      </c>
      <c r="J154" s="33">
        <v>0.04</v>
      </c>
      <c r="K154" s="33">
        <v>0</v>
      </c>
      <c r="L154" s="33">
        <v>0</v>
      </c>
      <c r="M154" s="33">
        <v>0.52</v>
      </c>
      <c r="N154" s="33">
        <v>9.1999999999999993</v>
      </c>
      <c r="O154" s="33">
        <v>34.799999999999997</v>
      </c>
      <c r="P154" s="33">
        <v>13.2</v>
      </c>
      <c r="Q154" s="33">
        <v>0.44</v>
      </c>
    </row>
    <row r="155" spans="1:17" ht="30" customHeight="1" x14ac:dyDescent="0.25">
      <c r="A155" s="101"/>
      <c r="B155" s="101" t="s">
        <v>179</v>
      </c>
      <c r="C155" s="1">
        <v>103</v>
      </c>
      <c r="D155" s="2" t="s">
        <v>131</v>
      </c>
      <c r="E155" s="1">
        <v>200</v>
      </c>
      <c r="F155" s="69">
        <v>6.04</v>
      </c>
      <c r="G155" s="69">
        <v>7.27</v>
      </c>
      <c r="H155" s="69">
        <v>34.29</v>
      </c>
      <c r="I155" s="69">
        <v>227.16</v>
      </c>
      <c r="J155" s="69">
        <v>0.28000000000000003</v>
      </c>
      <c r="K155" s="69">
        <v>1</v>
      </c>
      <c r="L155" s="69">
        <v>0.1</v>
      </c>
      <c r="M155" s="69"/>
      <c r="N155" s="69">
        <v>134</v>
      </c>
      <c r="O155" s="69">
        <v>185.88</v>
      </c>
      <c r="P155" s="69">
        <v>54.66</v>
      </c>
      <c r="Q155" s="69">
        <v>3.11</v>
      </c>
    </row>
    <row r="156" spans="1:17" ht="30" customHeight="1" x14ac:dyDescent="0.25">
      <c r="A156" s="101"/>
      <c r="B156" s="101"/>
      <c r="C156" s="40">
        <v>255</v>
      </c>
      <c r="D156" s="3" t="s">
        <v>98</v>
      </c>
      <c r="E156" s="4">
        <v>200</v>
      </c>
      <c r="F156" s="5">
        <v>0.56000000000000005</v>
      </c>
      <c r="G156" s="5"/>
      <c r="H156" s="5">
        <v>27.89</v>
      </c>
      <c r="I156" s="5">
        <v>113.79</v>
      </c>
      <c r="J156" s="5">
        <v>0.02</v>
      </c>
      <c r="K156" s="5">
        <v>1</v>
      </c>
      <c r="L156" s="5"/>
      <c r="M156" s="5"/>
      <c r="N156" s="5">
        <v>42.6</v>
      </c>
      <c r="O156" s="5">
        <v>38</v>
      </c>
      <c r="P156" s="5">
        <v>27.3</v>
      </c>
      <c r="Q156" s="5">
        <v>0.89</v>
      </c>
    </row>
    <row r="157" spans="1:17" ht="30" customHeight="1" x14ac:dyDescent="0.25">
      <c r="A157" s="101"/>
      <c r="B157" s="101"/>
      <c r="C157" s="43" t="s">
        <v>118</v>
      </c>
      <c r="D157" s="3" t="s">
        <v>161</v>
      </c>
      <c r="E157" s="4">
        <v>200</v>
      </c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ht="30" customHeight="1" x14ac:dyDescent="0.25">
      <c r="A158" s="101"/>
      <c r="B158" s="101"/>
      <c r="C158" s="43" t="s">
        <v>118</v>
      </c>
      <c r="D158" s="8" t="s">
        <v>109</v>
      </c>
      <c r="E158" s="53">
        <v>40</v>
      </c>
      <c r="F158" s="7">
        <v>4.28</v>
      </c>
      <c r="G158" s="7">
        <v>0.4</v>
      </c>
      <c r="H158" s="7">
        <v>20.67</v>
      </c>
      <c r="I158" s="7">
        <v>94.93</v>
      </c>
      <c r="J158" s="7">
        <v>0.04</v>
      </c>
      <c r="K158" s="7">
        <v>0</v>
      </c>
      <c r="L158" s="7">
        <v>0</v>
      </c>
      <c r="M158" s="7">
        <v>0.52</v>
      </c>
      <c r="N158" s="7">
        <v>9.1999999999999993</v>
      </c>
      <c r="O158" s="7">
        <v>34.799999999999997</v>
      </c>
      <c r="P158" s="7">
        <v>13.2</v>
      </c>
      <c r="Q158" s="7">
        <v>0.44</v>
      </c>
    </row>
    <row r="159" spans="1:17" ht="30" customHeight="1" x14ac:dyDescent="0.25">
      <c r="A159" s="101"/>
      <c r="B159" s="101"/>
      <c r="C159" s="40" t="s">
        <v>118</v>
      </c>
      <c r="D159" s="33" t="s">
        <v>31</v>
      </c>
      <c r="E159" s="33">
        <v>40</v>
      </c>
      <c r="F159" s="33">
        <v>4.28</v>
      </c>
      <c r="G159" s="33">
        <v>0.4</v>
      </c>
      <c r="H159" s="33">
        <v>20.67</v>
      </c>
      <c r="I159" s="33">
        <v>94.93</v>
      </c>
      <c r="J159" s="33">
        <v>0.04</v>
      </c>
      <c r="K159" s="33">
        <v>0</v>
      </c>
      <c r="L159" s="33">
        <v>0</v>
      </c>
      <c r="M159" s="33">
        <v>0.52</v>
      </c>
      <c r="N159" s="33">
        <v>9.1999999999999993</v>
      </c>
      <c r="O159" s="33">
        <v>34.799999999999997</v>
      </c>
      <c r="P159" s="33">
        <v>13.2</v>
      </c>
      <c r="Q159" s="33">
        <v>0.44</v>
      </c>
    </row>
    <row r="160" spans="1:17" ht="30" customHeight="1" x14ac:dyDescent="0.25">
      <c r="A160" s="108" t="s">
        <v>101</v>
      </c>
      <c r="B160" s="109"/>
      <c r="C160" s="109"/>
      <c r="D160" s="109"/>
      <c r="E160" s="110"/>
      <c r="F160" s="75">
        <f t="shared" ref="F160:Q160" si="11">SUM(F150:F159)</f>
        <v>30.32</v>
      </c>
      <c r="G160" s="75">
        <f t="shared" si="11"/>
        <v>16.14</v>
      </c>
      <c r="H160" s="75">
        <f t="shared" si="11"/>
        <v>207.04000000000002</v>
      </c>
      <c r="I160" s="75">
        <f t="shared" si="11"/>
        <v>1061.6199999999999</v>
      </c>
      <c r="J160" s="75">
        <f t="shared" si="11"/>
        <v>0.76000000000000012</v>
      </c>
      <c r="K160" s="75">
        <f t="shared" si="11"/>
        <v>4</v>
      </c>
      <c r="L160" s="75">
        <f t="shared" si="11"/>
        <v>0.2</v>
      </c>
      <c r="M160" s="75">
        <f t="shared" si="11"/>
        <v>2.08</v>
      </c>
      <c r="N160" s="75">
        <f t="shared" si="11"/>
        <v>390</v>
      </c>
      <c r="O160" s="75">
        <f t="shared" si="11"/>
        <v>586.95999999999992</v>
      </c>
      <c r="P160" s="75">
        <f t="shared" si="11"/>
        <v>216.71999999999997</v>
      </c>
      <c r="Q160" s="75">
        <f t="shared" si="11"/>
        <v>9.76</v>
      </c>
    </row>
    <row r="161" spans="1:17" ht="30" customHeight="1" x14ac:dyDescent="0.25">
      <c r="A161" s="65"/>
      <c r="B161" s="65"/>
      <c r="C161" s="44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</row>
  </sheetData>
  <mergeCells count="56">
    <mergeCell ref="A160:E160"/>
    <mergeCell ref="A134:E134"/>
    <mergeCell ref="A135:A148"/>
    <mergeCell ref="B135:B141"/>
    <mergeCell ref="B142:B148"/>
    <mergeCell ref="A149:E149"/>
    <mergeCell ref="A150:A159"/>
    <mergeCell ref="B150:B154"/>
    <mergeCell ref="B155:B159"/>
    <mergeCell ref="A122:A133"/>
    <mergeCell ref="B122:B127"/>
    <mergeCell ref="B128:B133"/>
    <mergeCell ref="A83:E83"/>
    <mergeCell ref="A84:A93"/>
    <mergeCell ref="B84:B88"/>
    <mergeCell ref="B89:B93"/>
    <mergeCell ref="A94:E94"/>
    <mergeCell ref="A96:A107"/>
    <mergeCell ref="B96:B101"/>
    <mergeCell ref="B102:B107"/>
    <mergeCell ref="A108:E108"/>
    <mergeCell ref="A109:A120"/>
    <mergeCell ref="B109:B114"/>
    <mergeCell ref="B115:B120"/>
    <mergeCell ref="A121:E121"/>
    <mergeCell ref="A75:A82"/>
    <mergeCell ref="B75:B78"/>
    <mergeCell ref="B79:B82"/>
    <mergeCell ref="A39:E39"/>
    <mergeCell ref="A40:A49"/>
    <mergeCell ref="B40:B44"/>
    <mergeCell ref="B45:B49"/>
    <mergeCell ref="A50:E50"/>
    <mergeCell ref="A51:A60"/>
    <mergeCell ref="B51:B55"/>
    <mergeCell ref="B56:B60"/>
    <mergeCell ref="A61:E61"/>
    <mergeCell ref="A62:A73"/>
    <mergeCell ref="B62:B67"/>
    <mergeCell ref="B68:B73"/>
    <mergeCell ref="A74:E74"/>
    <mergeCell ref="N11:Q11"/>
    <mergeCell ref="A13:A24"/>
    <mergeCell ref="B13:B18"/>
    <mergeCell ref="B19:B24"/>
    <mergeCell ref="A25:E25"/>
    <mergeCell ref="A26:A38"/>
    <mergeCell ref="B26:B32"/>
    <mergeCell ref="B33:B38"/>
    <mergeCell ref="E8:J8"/>
    <mergeCell ref="A11:B12"/>
    <mergeCell ref="C11:C12"/>
    <mergeCell ref="D11:D12"/>
    <mergeCell ref="F11:H11"/>
    <mergeCell ref="I11:I12"/>
    <mergeCell ref="J11:M1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17" sqref="A17:D1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119</v>
      </c>
      <c r="B1" s="35">
        <f>D3+D6+D12+D15+D16+D17</f>
        <v>56.871960000000001</v>
      </c>
      <c r="C1" s="6"/>
      <c r="D1" s="6"/>
    </row>
    <row r="2" spans="1:5" x14ac:dyDescent="0.25">
      <c r="A2" s="6"/>
      <c r="B2" s="34" t="s">
        <v>44</v>
      </c>
      <c r="C2" s="34" t="s">
        <v>45</v>
      </c>
      <c r="D2" s="34" t="s">
        <v>46</v>
      </c>
    </row>
    <row r="3" spans="1:5" s="6" customFormat="1" ht="45" customHeight="1" x14ac:dyDescent="0.25">
      <c r="A3" s="2" t="s">
        <v>155</v>
      </c>
      <c r="B3" s="15">
        <v>150</v>
      </c>
      <c r="C3" s="16"/>
      <c r="D3" s="16">
        <f>SUM(D4:D5)</f>
        <v>6.3309600000000001</v>
      </c>
      <c r="E3" s="23"/>
    </row>
    <row r="4" spans="1:5" s="6" customFormat="1" x14ac:dyDescent="0.25">
      <c r="A4" s="21" t="s">
        <v>156</v>
      </c>
      <c r="B4" s="22">
        <v>54</v>
      </c>
      <c r="C4" s="22">
        <v>57.24</v>
      </c>
      <c r="D4" s="61">
        <f>B4*C4/1000</f>
        <v>3.0909599999999999</v>
      </c>
      <c r="E4" s="23"/>
    </row>
    <row r="5" spans="1:5" s="6" customFormat="1" x14ac:dyDescent="0.25">
      <c r="A5" s="26" t="s">
        <v>64</v>
      </c>
      <c r="B5" s="27">
        <v>6.75</v>
      </c>
      <c r="C5" s="27">
        <v>480</v>
      </c>
      <c r="D5" s="61">
        <f>B5*C5/1000</f>
        <v>3.24</v>
      </c>
      <c r="E5" s="23"/>
    </row>
    <row r="6" spans="1:5" s="6" customFormat="1" ht="17.25" customHeight="1" x14ac:dyDescent="0.25">
      <c r="A6" s="15" t="s">
        <v>74</v>
      </c>
      <c r="B6" s="7">
        <v>70</v>
      </c>
      <c r="C6" s="15"/>
      <c r="D6" s="16">
        <f>SUM(D7:D11)</f>
        <v>14.8371</v>
      </c>
      <c r="E6" s="23"/>
    </row>
    <row r="7" spans="1:5" s="6" customFormat="1" x14ac:dyDescent="0.25">
      <c r="A7" s="21" t="s">
        <v>76</v>
      </c>
      <c r="B7" s="22">
        <v>89</v>
      </c>
      <c r="C7" s="22">
        <v>149.9</v>
      </c>
      <c r="D7" s="19">
        <f>C7*B7/1000</f>
        <v>13.341100000000001</v>
      </c>
      <c r="E7" s="23"/>
    </row>
    <row r="8" spans="1:5" s="6" customFormat="1" x14ac:dyDescent="0.25">
      <c r="A8" s="21" t="s">
        <v>62</v>
      </c>
      <c r="B8" s="22">
        <v>13</v>
      </c>
      <c r="C8" s="17">
        <v>1.28</v>
      </c>
      <c r="D8" s="19">
        <v>0.1</v>
      </c>
      <c r="E8" s="23"/>
    </row>
    <row r="9" spans="1:5" s="6" customFormat="1" x14ac:dyDescent="0.25">
      <c r="A9" s="21" t="s">
        <v>43</v>
      </c>
      <c r="B9" s="22">
        <v>10</v>
      </c>
      <c r="C9" s="17">
        <v>70</v>
      </c>
      <c r="D9" s="19">
        <f>C9*B9/1000</f>
        <v>0.7</v>
      </c>
      <c r="E9" s="23"/>
    </row>
    <row r="10" spans="1:5" s="6" customFormat="1" x14ac:dyDescent="0.25">
      <c r="A10" s="21" t="s">
        <v>75</v>
      </c>
      <c r="B10" s="22">
        <v>4</v>
      </c>
      <c r="C10" s="22">
        <v>6</v>
      </c>
      <c r="D10" s="19">
        <f>C10*B10/1000</f>
        <v>2.4E-2</v>
      </c>
      <c r="E10" s="23"/>
    </row>
    <row r="11" spans="1:5" x14ac:dyDescent="0.25">
      <c r="A11" s="14" t="s">
        <v>64</v>
      </c>
      <c r="B11" s="27">
        <v>1.4</v>
      </c>
      <c r="C11" s="27">
        <v>480</v>
      </c>
      <c r="D11" s="20">
        <f>C11*B11/1000</f>
        <v>0.67200000000000004</v>
      </c>
      <c r="E11" s="9"/>
    </row>
    <row r="12" spans="1:5" ht="13.5" customHeight="1" x14ac:dyDescent="0.25">
      <c r="A12" s="10" t="s">
        <v>79</v>
      </c>
      <c r="B12" s="15"/>
      <c r="C12" s="15"/>
      <c r="D12" s="16">
        <f>SUM(D13:D14)</f>
        <v>4.0838999999999999</v>
      </c>
      <c r="E12" s="9"/>
    </row>
    <row r="13" spans="1:5" ht="30" x14ac:dyDescent="0.25">
      <c r="A13" s="18" t="s">
        <v>81</v>
      </c>
      <c r="B13" s="37">
        <v>30</v>
      </c>
      <c r="C13" s="37">
        <v>112.73</v>
      </c>
      <c r="D13" s="30">
        <f>C13*B13/1000</f>
        <v>3.3818999999999999</v>
      </c>
      <c r="E13" s="9"/>
    </row>
    <row r="14" spans="1:5" x14ac:dyDescent="0.25">
      <c r="A14" s="26" t="s">
        <v>49</v>
      </c>
      <c r="B14" s="27">
        <v>15</v>
      </c>
      <c r="C14" s="27">
        <v>46.8</v>
      </c>
      <c r="D14" s="36">
        <f>C14*B14/1000</f>
        <v>0.70199999999999996</v>
      </c>
      <c r="E14" s="9"/>
    </row>
    <row r="15" spans="1:5" x14ac:dyDescent="0.25">
      <c r="A15" s="15" t="s">
        <v>62</v>
      </c>
      <c r="B15" s="15"/>
      <c r="C15" s="54"/>
      <c r="D15" s="16">
        <v>1.28</v>
      </c>
      <c r="E15" s="9"/>
    </row>
    <row r="16" spans="1:5" x14ac:dyDescent="0.25">
      <c r="A16" s="15" t="s">
        <v>107</v>
      </c>
      <c r="B16" s="15"/>
      <c r="C16" s="54"/>
      <c r="D16" s="16">
        <v>1.34</v>
      </c>
      <c r="E16" s="9"/>
    </row>
    <row r="17" spans="1:5" x14ac:dyDescent="0.25">
      <c r="A17" s="83" t="s">
        <v>173</v>
      </c>
      <c r="B17" s="83">
        <v>200</v>
      </c>
      <c r="C17" s="83">
        <v>145</v>
      </c>
      <c r="D17" s="87">
        <f t="shared" ref="D17" si="0">C17*B17/1000</f>
        <v>29</v>
      </c>
    </row>
    <row r="18" spans="1:5" x14ac:dyDescent="0.25">
      <c r="A18" s="22"/>
      <c r="B18" s="25"/>
      <c r="C18" s="22"/>
      <c r="D18" s="17"/>
      <c r="E18" s="9"/>
    </row>
    <row r="19" spans="1:5" x14ac:dyDescent="0.25">
      <c r="A19" s="22"/>
      <c r="B19" s="25"/>
      <c r="C19" s="22"/>
      <c r="D19" s="17"/>
      <c r="E19" s="9"/>
    </row>
    <row r="20" spans="1:5" x14ac:dyDescent="0.25">
      <c r="A20" s="22"/>
      <c r="B20" s="22"/>
      <c r="C20" s="22"/>
      <c r="D20" s="22"/>
      <c r="E20" s="9"/>
    </row>
    <row r="21" spans="1:5" x14ac:dyDescent="0.25">
      <c r="A21" s="22"/>
      <c r="B21" s="22"/>
      <c r="C21" s="22"/>
      <c r="D21" s="22"/>
      <c r="E21" s="9"/>
    </row>
    <row r="22" spans="1:5" x14ac:dyDescent="0.25">
      <c r="A22" s="22"/>
      <c r="B22" s="22"/>
      <c r="C22" s="22"/>
      <c r="D22" s="22"/>
      <c r="E22" s="9"/>
    </row>
    <row r="23" spans="1:5" x14ac:dyDescent="0.25">
      <c r="A23" s="22"/>
      <c r="B23" s="22"/>
      <c r="C23" s="22"/>
      <c r="D23" s="22"/>
      <c r="E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  <c r="E25" s="9"/>
    </row>
    <row r="26" spans="1:5" x14ac:dyDescent="0.25">
      <c r="A26" s="25"/>
      <c r="B26" s="22"/>
      <c r="C26" s="22"/>
      <c r="D26" s="22"/>
      <c r="E26" s="9"/>
    </row>
    <row r="27" spans="1:5" x14ac:dyDescent="0.25">
      <c r="A27" s="25"/>
      <c r="B27" s="22"/>
      <c r="C27" s="22"/>
      <c r="D27" s="22"/>
      <c r="E27" s="9"/>
    </row>
    <row r="28" spans="1:5" x14ac:dyDescent="0.25">
      <c r="A28" s="25"/>
      <c r="B28" s="22"/>
      <c r="C28" s="22"/>
      <c r="D28" s="22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A35" s="12"/>
      <c r="B35" s="11"/>
      <c r="C35" s="11"/>
      <c r="D35" s="11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A37" s="12"/>
      <c r="B37" s="11"/>
      <c r="C37" s="11"/>
      <c r="D37" s="11"/>
      <c r="E37" s="9"/>
    </row>
    <row r="38" spans="1:5" x14ac:dyDescent="0.25">
      <c r="A38" s="12"/>
      <c r="B38" s="11"/>
      <c r="C38" s="11"/>
      <c r="D38" s="11"/>
      <c r="E38" s="9"/>
    </row>
    <row r="39" spans="1:5" x14ac:dyDescent="0.25">
      <c r="A39" s="12"/>
      <c r="B39" s="11"/>
      <c r="C39" s="11"/>
      <c r="D39" s="11"/>
      <c r="E39" s="9"/>
    </row>
    <row r="40" spans="1:5" x14ac:dyDescent="0.25">
      <c r="A40" s="12"/>
      <c r="B40" s="11"/>
      <c r="C40" s="11"/>
      <c r="D40" s="11"/>
      <c r="E40" s="9"/>
    </row>
    <row r="41" spans="1:5" x14ac:dyDescent="0.25">
      <c r="A41" s="12"/>
      <c r="B41" s="11"/>
      <c r="C41" s="11"/>
      <c r="D41" s="11"/>
      <c r="E41" s="9"/>
    </row>
    <row r="42" spans="1:5" x14ac:dyDescent="0.25">
      <c r="A42" s="12"/>
      <c r="B42" s="11"/>
      <c r="C42" s="11"/>
      <c r="D42" s="11"/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activeCell="E24" sqref="E24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119</v>
      </c>
      <c r="B1" s="35">
        <f>D3+D14+D15+D20+D21+D22</f>
        <v>50.962780000000002</v>
      </c>
      <c r="C1" s="6"/>
      <c r="D1" s="6"/>
    </row>
    <row r="2" spans="1:4" x14ac:dyDescent="0.25">
      <c r="A2" s="6"/>
      <c r="B2" s="34" t="s">
        <v>44</v>
      </c>
      <c r="C2" s="34" t="s">
        <v>45</v>
      </c>
      <c r="D2" s="34" t="s">
        <v>46</v>
      </c>
    </row>
    <row r="3" spans="1:4" s="6" customFormat="1" ht="45" customHeight="1" x14ac:dyDescent="0.25">
      <c r="A3" s="15" t="s">
        <v>142</v>
      </c>
      <c r="B3" s="15">
        <v>250</v>
      </c>
      <c r="C3" s="15"/>
      <c r="D3" s="16">
        <f>SUM(D4:D13)</f>
        <v>20.402979999999999</v>
      </c>
    </row>
    <row r="4" spans="1:4" s="6" customFormat="1" x14ac:dyDescent="0.25">
      <c r="A4" s="13" t="s">
        <v>51</v>
      </c>
      <c r="B4" s="11">
        <v>81.2</v>
      </c>
      <c r="C4" s="11">
        <v>19.899999999999999</v>
      </c>
      <c r="D4" s="19">
        <f t="shared" ref="D4:D13" si="0">C4*B4/1000</f>
        <v>1.61588</v>
      </c>
    </row>
    <row r="5" spans="1:4" s="6" customFormat="1" x14ac:dyDescent="0.25">
      <c r="A5" s="13" t="s">
        <v>53</v>
      </c>
      <c r="B5" s="11">
        <v>12.5</v>
      </c>
      <c r="C5" s="11">
        <v>37.9</v>
      </c>
      <c r="D5" s="19">
        <f t="shared" si="0"/>
        <v>0.47375</v>
      </c>
    </row>
    <row r="6" spans="1:4" s="6" customFormat="1" ht="17.25" customHeight="1" x14ac:dyDescent="0.25">
      <c r="A6" s="32" t="s">
        <v>55</v>
      </c>
      <c r="B6" s="22">
        <v>12.5</v>
      </c>
      <c r="C6" s="22">
        <v>29.9</v>
      </c>
      <c r="D6" s="19">
        <f t="shared" si="0"/>
        <v>0.37375000000000003</v>
      </c>
    </row>
    <row r="7" spans="1:4" s="6" customFormat="1" x14ac:dyDescent="0.25">
      <c r="A7" s="21" t="s">
        <v>54</v>
      </c>
      <c r="B7" s="22">
        <v>6.25</v>
      </c>
      <c r="C7" s="22">
        <v>11.76</v>
      </c>
      <c r="D7" s="19">
        <f t="shared" si="0"/>
        <v>7.3499999999999996E-2</v>
      </c>
    </row>
    <row r="8" spans="1:4" s="6" customFormat="1" x14ac:dyDescent="0.25">
      <c r="A8" s="21" t="s">
        <v>132</v>
      </c>
      <c r="B8" s="22">
        <v>26.25</v>
      </c>
      <c r="C8" s="22">
        <v>86</v>
      </c>
      <c r="D8" s="19">
        <f t="shared" si="0"/>
        <v>2.2574999999999998</v>
      </c>
    </row>
    <row r="9" spans="1:4" s="6" customFormat="1" x14ac:dyDescent="0.25">
      <c r="A9" s="21" t="s">
        <v>73</v>
      </c>
      <c r="B9" s="22">
        <v>5</v>
      </c>
      <c r="C9" s="22">
        <v>99.48</v>
      </c>
      <c r="D9" s="19">
        <f t="shared" si="0"/>
        <v>0.49740000000000001</v>
      </c>
    </row>
    <row r="10" spans="1:4" s="6" customFormat="1" x14ac:dyDescent="0.25">
      <c r="A10" s="21" t="s">
        <v>65</v>
      </c>
      <c r="B10" s="22">
        <v>2.5</v>
      </c>
      <c r="C10" s="22">
        <v>29.28</v>
      </c>
      <c r="D10" s="19">
        <f t="shared" si="0"/>
        <v>7.3200000000000001E-2</v>
      </c>
    </row>
    <row r="11" spans="1:4" x14ac:dyDescent="0.25">
      <c r="A11" s="21" t="s">
        <v>58</v>
      </c>
      <c r="B11" s="22">
        <v>200</v>
      </c>
      <c r="C11" s="17"/>
      <c r="D11" s="19">
        <f t="shared" si="0"/>
        <v>0</v>
      </c>
    </row>
    <row r="12" spans="1:4" x14ac:dyDescent="0.25">
      <c r="A12" s="21" t="s">
        <v>61</v>
      </c>
      <c r="B12" s="22">
        <v>50</v>
      </c>
      <c r="C12" s="17">
        <v>270</v>
      </c>
      <c r="D12" s="19">
        <f t="shared" si="0"/>
        <v>13.5</v>
      </c>
    </row>
    <row r="13" spans="1:4" ht="13.5" customHeight="1" x14ac:dyDescent="0.25">
      <c r="A13" s="26" t="s">
        <v>57</v>
      </c>
      <c r="B13" s="27">
        <v>10</v>
      </c>
      <c r="C13" s="31">
        <v>153.80000000000001</v>
      </c>
      <c r="D13" s="19">
        <f t="shared" si="0"/>
        <v>1.538</v>
      </c>
    </row>
    <row r="14" spans="1:4" x14ac:dyDescent="0.25">
      <c r="A14" s="15" t="s">
        <v>62</v>
      </c>
      <c r="B14" s="15">
        <v>40</v>
      </c>
      <c r="C14" s="54"/>
      <c r="D14" s="16">
        <v>1.28</v>
      </c>
    </row>
    <row r="15" spans="1:4" x14ac:dyDescent="0.25">
      <c r="A15" s="15" t="s">
        <v>21</v>
      </c>
      <c r="B15" s="15">
        <v>200</v>
      </c>
      <c r="C15" s="15"/>
      <c r="D15" s="16">
        <f>D16+D18+D19</f>
        <v>5.0978000000000003</v>
      </c>
    </row>
    <row r="16" spans="1:4" x14ac:dyDescent="0.25">
      <c r="A16" s="21" t="s">
        <v>80</v>
      </c>
      <c r="B16" s="22">
        <v>30</v>
      </c>
      <c r="C16" s="37">
        <v>112.73</v>
      </c>
      <c r="D16" s="19">
        <f t="shared" ref="D16:D19" si="1">C16*B16/1000</f>
        <v>3.3818999999999999</v>
      </c>
    </row>
    <row r="17" spans="1:4" x14ac:dyDescent="0.25">
      <c r="A17" s="21" t="s">
        <v>58</v>
      </c>
      <c r="B17" s="22">
        <v>150</v>
      </c>
      <c r="C17" s="6"/>
      <c r="D17" s="19">
        <f t="shared" si="1"/>
        <v>0</v>
      </c>
    </row>
    <row r="18" spans="1:4" x14ac:dyDescent="0.25">
      <c r="A18" s="21" t="s">
        <v>49</v>
      </c>
      <c r="B18" s="22">
        <v>15</v>
      </c>
      <c r="C18" s="27">
        <v>39.78</v>
      </c>
      <c r="D18" s="19">
        <f t="shared" si="1"/>
        <v>0.59670000000000001</v>
      </c>
    </row>
    <row r="19" spans="1:4" x14ac:dyDescent="0.25">
      <c r="A19" s="26" t="s">
        <v>97</v>
      </c>
      <c r="B19" s="27">
        <v>8</v>
      </c>
      <c r="C19" s="27">
        <v>139.9</v>
      </c>
      <c r="D19" s="19">
        <f t="shared" si="1"/>
        <v>1.1192</v>
      </c>
    </row>
    <row r="20" spans="1:4" x14ac:dyDescent="0.25">
      <c r="A20" s="21" t="s">
        <v>62</v>
      </c>
      <c r="B20" s="22"/>
      <c r="C20" s="22"/>
      <c r="D20" s="19">
        <v>1.34</v>
      </c>
    </row>
    <row r="21" spans="1:4" x14ac:dyDescent="0.25">
      <c r="A21" s="21" t="s">
        <v>157</v>
      </c>
      <c r="B21" s="22">
        <v>30</v>
      </c>
      <c r="C21" s="22">
        <v>241.4</v>
      </c>
      <c r="D21" s="15">
        <f>C21*B21/1000</f>
        <v>7.242</v>
      </c>
    </row>
    <row r="22" spans="1:4" x14ac:dyDescent="0.25">
      <c r="A22" s="83" t="s">
        <v>108</v>
      </c>
      <c r="B22" s="83">
        <v>200</v>
      </c>
      <c r="C22" s="83">
        <v>78</v>
      </c>
      <c r="D22" s="87">
        <f t="shared" ref="D22" si="2">C22*B22/1000</f>
        <v>15.6</v>
      </c>
    </row>
    <row r="23" spans="1:4" x14ac:dyDescent="0.25">
      <c r="A23" s="25"/>
      <c r="B23" s="22"/>
      <c r="C23" s="22"/>
      <c r="D23" s="22"/>
    </row>
    <row r="24" spans="1:4" x14ac:dyDescent="0.25">
      <c r="A24" s="25"/>
      <c r="B24" s="22"/>
      <c r="C24" s="22"/>
      <c r="D24" s="22"/>
    </row>
    <row r="25" spans="1:4" x14ac:dyDescent="0.25">
      <c r="A25" s="25"/>
      <c r="B25" s="22"/>
      <c r="C25" s="22"/>
      <c r="D25" s="22"/>
    </row>
    <row r="26" spans="1:4" x14ac:dyDescent="0.25">
      <c r="A26" s="25"/>
      <c r="B26" s="22"/>
      <c r="C26" s="22"/>
      <c r="D26" s="22"/>
    </row>
    <row r="27" spans="1:4" x14ac:dyDescent="0.25">
      <c r="A27" s="25"/>
      <c r="B27" s="22"/>
      <c r="C27" s="22"/>
      <c r="D27" s="22"/>
    </row>
    <row r="28" spans="1:4" x14ac:dyDescent="0.25">
      <c r="A28" s="25"/>
      <c r="B28" s="22"/>
      <c r="C28" s="22"/>
      <c r="D28" s="22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12"/>
      <c r="B33" s="11"/>
      <c r="C33" s="11"/>
      <c r="D33" s="11"/>
    </row>
    <row r="34" spans="1:4" x14ac:dyDescent="0.25">
      <c r="A34" s="12"/>
      <c r="B34" s="11"/>
      <c r="C34" s="11"/>
      <c r="D34" s="11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0"/>
  <sheetViews>
    <sheetView view="pageBreakPreview" zoomScale="60" zoomScaleNormal="100" workbookViewId="0">
      <selection activeCell="A16" sqref="A16:D1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119</v>
      </c>
      <c r="B1" s="35">
        <f>D3+D9+D12+D13+D14+D15+D16</f>
        <v>91.74867900000001</v>
      </c>
      <c r="C1" s="6"/>
      <c r="D1" s="6"/>
    </row>
    <row r="2" spans="1:6" x14ac:dyDescent="0.25">
      <c r="A2" s="6"/>
      <c r="B2" s="34" t="s">
        <v>44</v>
      </c>
      <c r="C2" s="34" t="s">
        <v>45</v>
      </c>
      <c r="D2" s="34" t="s">
        <v>46</v>
      </c>
    </row>
    <row r="3" spans="1:6" s="6" customFormat="1" ht="45" customHeight="1" x14ac:dyDescent="0.25">
      <c r="A3" s="24" t="s">
        <v>66</v>
      </c>
      <c r="B3" s="15">
        <v>70</v>
      </c>
      <c r="C3" s="15"/>
      <c r="D3" s="16">
        <f>D4+D5+D6+D7+D8</f>
        <v>44.928886999999996</v>
      </c>
    </row>
    <row r="4" spans="1:6" s="6" customFormat="1" x14ac:dyDescent="0.25">
      <c r="A4" s="21" t="s">
        <v>67</v>
      </c>
      <c r="B4" s="25">
        <v>151</v>
      </c>
      <c r="C4" s="22">
        <v>270</v>
      </c>
      <c r="D4" s="19">
        <f t="shared" ref="D4:D8" si="0">C4*B4/1000</f>
        <v>40.770000000000003</v>
      </c>
    </row>
    <row r="5" spans="1:6" s="6" customFormat="1" x14ac:dyDescent="0.25">
      <c r="A5" s="21" t="s">
        <v>42</v>
      </c>
      <c r="B5" s="25">
        <v>6.5</v>
      </c>
      <c r="C5" s="22">
        <v>480</v>
      </c>
      <c r="D5" s="19">
        <f t="shared" si="0"/>
        <v>3.12</v>
      </c>
    </row>
    <row r="6" spans="1:6" s="6" customFormat="1" ht="17.25" customHeight="1" x14ac:dyDescent="0.25">
      <c r="A6" s="21" t="s">
        <v>55</v>
      </c>
      <c r="B6" s="25">
        <v>17</v>
      </c>
      <c r="C6" s="22">
        <v>29.9</v>
      </c>
      <c r="D6" s="19">
        <f t="shared" si="0"/>
        <v>0.50829999999999997</v>
      </c>
    </row>
    <row r="7" spans="1:6" s="6" customFormat="1" x14ac:dyDescent="0.25">
      <c r="A7" s="21" t="s">
        <v>68</v>
      </c>
      <c r="B7" s="25">
        <v>11</v>
      </c>
      <c r="C7" s="22">
        <v>41.259</v>
      </c>
      <c r="D7" s="19">
        <f t="shared" si="0"/>
        <v>0.453849</v>
      </c>
    </row>
    <row r="8" spans="1:6" s="6" customFormat="1" x14ac:dyDescent="0.25">
      <c r="A8" s="26" t="s">
        <v>65</v>
      </c>
      <c r="B8" s="27">
        <v>3.7</v>
      </c>
      <c r="C8" s="27">
        <v>20.74</v>
      </c>
      <c r="D8" s="20">
        <f t="shared" si="0"/>
        <v>7.6738000000000001E-2</v>
      </c>
      <c r="E8" s="25"/>
      <c r="F8" s="25"/>
    </row>
    <row r="9" spans="1:6" s="6" customFormat="1" x14ac:dyDescent="0.25">
      <c r="A9" s="15" t="s">
        <v>91</v>
      </c>
      <c r="B9" s="15">
        <v>150</v>
      </c>
      <c r="C9" s="15"/>
      <c r="D9" s="16">
        <f>SUM(D10:D11)</f>
        <v>4.7797920000000005</v>
      </c>
      <c r="E9" s="25"/>
      <c r="F9" s="25"/>
    </row>
    <row r="10" spans="1:6" s="6" customFormat="1" x14ac:dyDescent="0.25">
      <c r="A10" s="21" t="s">
        <v>92</v>
      </c>
      <c r="B10" s="22">
        <v>51</v>
      </c>
      <c r="C10" s="22">
        <v>30.192</v>
      </c>
      <c r="D10" s="19">
        <f>C10*B10/1000</f>
        <v>1.5397919999999998</v>
      </c>
      <c r="E10" s="22"/>
      <c r="F10" s="17"/>
    </row>
    <row r="11" spans="1:6" x14ac:dyDescent="0.25">
      <c r="A11" s="26" t="s">
        <v>64</v>
      </c>
      <c r="B11" s="22">
        <v>6.75</v>
      </c>
      <c r="C11" s="22">
        <v>480</v>
      </c>
      <c r="D11" s="19">
        <f t="shared" ref="D11" si="1">C11*B11/1000</f>
        <v>3.24</v>
      </c>
      <c r="E11" s="11"/>
      <c r="F11" s="17"/>
    </row>
    <row r="12" spans="1:6" s="6" customFormat="1" x14ac:dyDescent="0.25">
      <c r="A12" s="15" t="s">
        <v>96</v>
      </c>
      <c r="B12" s="15">
        <v>20</v>
      </c>
      <c r="C12" s="15">
        <v>498</v>
      </c>
      <c r="D12" s="16">
        <f>B12*C12/1000</f>
        <v>9.9600000000000009</v>
      </c>
      <c r="E12" s="22"/>
      <c r="F12" s="17"/>
    </row>
    <row r="13" spans="1:6" x14ac:dyDescent="0.25">
      <c r="A13" s="15" t="s">
        <v>62</v>
      </c>
      <c r="B13" s="15"/>
      <c r="C13" s="54"/>
      <c r="D13" s="16">
        <v>1.28</v>
      </c>
      <c r="E13" s="22"/>
      <c r="F13" s="17"/>
    </row>
    <row r="14" spans="1:6" x14ac:dyDescent="0.25">
      <c r="A14" s="15" t="s">
        <v>107</v>
      </c>
      <c r="B14" s="15"/>
      <c r="C14" s="54"/>
      <c r="D14" s="16">
        <v>1.34</v>
      </c>
      <c r="E14" s="22"/>
      <c r="F14" s="17"/>
    </row>
    <row r="15" spans="1:6" x14ac:dyDescent="0.25">
      <c r="A15" s="15" t="s">
        <v>47</v>
      </c>
      <c r="B15" s="15">
        <v>200</v>
      </c>
      <c r="C15" s="54">
        <v>86.4</v>
      </c>
      <c r="D15" s="15">
        <f>C15*B15/1000</f>
        <v>17.28</v>
      </c>
      <c r="E15" s="22"/>
      <c r="F15" s="17"/>
    </row>
    <row r="16" spans="1:6" x14ac:dyDescent="0.25">
      <c r="A16" s="82" t="s">
        <v>171</v>
      </c>
      <c r="B16" s="83">
        <v>20</v>
      </c>
      <c r="C16" s="83">
        <v>12.18</v>
      </c>
      <c r="D16" s="83">
        <v>12.18</v>
      </c>
      <c r="E16" s="22"/>
      <c r="F16" s="17"/>
    </row>
    <row r="17" spans="1:6" x14ac:dyDescent="0.25">
      <c r="A17" s="21"/>
      <c r="B17" s="22"/>
      <c r="C17" s="22"/>
      <c r="D17" s="19"/>
      <c r="E17" s="17"/>
      <c r="F17" s="17"/>
    </row>
    <row r="18" spans="1:6" x14ac:dyDescent="0.25">
      <c r="A18" s="21"/>
      <c r="B18" s="22"/>
      <c r="C18" s="22"/>
      <c r="D18" s="19"/>
      <c r="E18" s="12"/>
      <c r="F18" s="12"/>
    </row>
    <row r="19" spans="1:6" x14ac:dyDescent="0.25">
      <c r="A19" s="22"/>
      <c r="B19" s="22"/>
      <c r="C19" s="22"/>
      <c r="D19" s="22"/>
      <c r="E19" s="12"/>
      <c r="F19" s="12"/>
    </row>
    <row r="20" spans="1:6" x14ac:dyDescent="0.25">
      <c r="A20" s="22"/>
      <c r="B20" s="22"/>
      <c r="C20" s="17"/>
      <c r="D20" s="17"/>
    </row>
    <row r="21" spans="1:6" x14ac:dyDescent="0.25">
      <c r="A21" s="62"/>
      <c r="B21" s="22"/>
      <c r="C21" s="22"/>
      <c r="D21" s="17"/>
    </row>
    <row r="22" spans="1:6" x14ac:dyDescent="0.25">
      <c r="A22" s="22"/>
      <c r="B22" s="22"/>
      <c r="C22" s="22"/>
      <c r="D22" s="17"/>
    </row>
    <row r="23" spans="1:6" x14ac:dyDescent="0.25">
      <c r="A23" s="22"/>
      <c r="B23" s="22"/>
      <c r="C23" s="22"/>
      <c r="D23" s="17"/>
    </row>
    <row r="24" spans="1:6" x14ac:dyDescent="0.25">
      <c r="A24" s="22"/>
      <c r="B24" s="22"/>
      <c r="C24" s="22"/>
      <c r="D24" s="17"/>
    </row>
    <row r="25" spans="1:6" x14ac:dyDescent="0.25">
      <c r="A25" s="22"/>
      <c r="B25" s="22"/>
      <c r="C25" s="22"/>
      <c r="D25" s="17"/>
    </row>
    <row r="26" spans="1:6" x14ac:dyDescent="0.25">
      <c r="A26" s="22"/>
      <c r="B26" s="22"/>
      <c r="C26" s="22"/>
      <c r="D26" s="17"/>
    </row>
    <row r="27" spans="1:6" x14ac:dyDescent="0.25">
      <c r="A27" s="22"/>
      <c r="B27" s="22"/>
      <c r="C27" s="17"/>
      <c r="D27" s="17"/>
    </row>
    <row r="28" spans="1:6" x14ac:dyDescent="0.25">
      <c r="A28" s="22"/>
      <c r="B28" s="22"/>
      <c r="C28" s="17"/>
      <c r="D28" s="17"/>
    </row>
    <row r="29" spans="1:6" x14ac:dyDescent="0.25">
      <c r="A29" s="21"/>
      <c r="B29" s="22"/>
      <c r="C29" s="22"/>
      <c r="D29" s="19"/>
    </row>
    <row r="30" spans="1:6" x14ac:dyDescent="0.25">
      <c r="A30" s="26"/>
      <c r="B30" s="27"/>
      <c r="C30" s="27"/>
      <c r="D30" s="19"/>
    </row>
    <row r="31" spans="1:6" x14ac:dyDescent="0.25">
      <c r="A31" s="25"/>
      <c r="B31" s="22"/>
      <c r="C31" s="22"/>
      <c r="D31" s="22"/>
    </row>
    <row r="32" spans="1:6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12"/>
      <c r="B35" s="11"/>
      <c r="C35" s="11"/>
      <c r="D35" s="11"/>
    </row>
    <row r="36" spans="1:4" x14ac:dyDescent="0.25">
      <c r="A36" s="12"/>
      <c r="B36" s="11"/>
      <c r="C36" s="11"/>
      <c r="D36" s="11"/>
    </row>
    <row r="37" spans="1:4" x14ac:dyDescent="0.25">
      <c r="A37" s="12"/>
      <c r="B37" s="11"/>
      <c r="C37" s="11"/>
      <c r="D37" s="11"/>
    </row>
    <row r="38" spans="1:4" x14ac:dyDescent="0.25">
      <c r="A38" s="12"/>
      <c r="B38" s="11"/>
      <c r="C38" s="11"/>
      <c r="D38" s="11"/>
    </row>
    <row r="39" spans="1:4" x14ac:dyDescent="0.25">
      <c r="A39" s="12"/>
      <c r="B39" s="11"/>
      <c r="C39" s="11"/>
      <c r="D39" s="11"/>
    </row>
    <row r="40" spans="1:4" x14ac:dyDescent="0.25">
      <c r="A40" s="12"/>
      <c r="B40" s="11"/>
      <c r="C40" s="11"/>
      <c r="D40" s="11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39"/>
  <sheetViews>
    <sheetView view="pageBreakPreview" zoomScale="60" zoomScaleNormal="100" workbookViewId="0">
      <selection activeCell="D15" sqref="A15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119</v>
      </c>
      <c r="B1" s="35">
        <f>D4+D10+D11+D15</f>
        <v>31.264032499999999</v>
      </c>
      <c r="C1" s="6"/>
      <c r="D1" s="6"/>
    </row>
    <row r="2" spans="1:4" x14ac:dyDescent="0.25">
      <c r="A2" s="6"/>
      <c r="B2" s="34" t="s">
        <v>44</v>
      </c>
      <c r="C2" s="34" t="s">
        <v>45</v>
      </c>
      <c r="D2" s="34" t="s">
        <v>46</v>
      </c>
    </row>
    <row r="3" spans="1:4" s="6" customFormat="1" ht="45" customHeight="1" x14ac:dyDescent="0.25">
      <c r="A3"/>
      <c r="B3" s="60" t="s">
        <v>44</v>
      </c>
      <c r="C3" s="60" t="s">
        <v>45</v>
      </c>
      <c r="D3" s="60" t="s">
        <v>46</v>
      </c>
    </row>
    <row r="4" spans="1:4" s="6" customFormat="1" x14ac:dyDescent="0.25">
      <c r="A4" s="15" t="s">
        <v>130</v>
      </c>
      <c r="B4" s="15">
        <v>200</v>
      </c>
      <c r="C4" s="15"/>
      <c r="D4" s="16">
        <f>D5+D6+D8+D9</f>
        <v>11.273</v>
      </c>
    </row>
    <row r="5" spans="1:4" s="6" customFormat="1" x14ac:dyDescent="0.25">
      <c r="A5" s="21" t="s">
        <v>106</v>
      </c>
      <c r="B5" s="22">
        <v>30</v>
      </c>
      <c r="C5" s="22">
        <v>39</v>
      </c>
      <c r="D5" s="61">
        <f t="shared" ref="D5:D9" si="0">B5*C5/1000</f>
        <v>1.17</v>
      </c>
    </row>
    <row r="6" spans="1:4" s="6" customFormat="1" ht="17.25" customHeight="1" x14ac:dyDescent="0.25">
      <c r="A6" s="21" t="s">
        <v>95</v>
      </c>
      <c r="B6" s="22">
        <v>106.7</v>
      </c>
      <c r="C6" s="17">
        <v>70</v>
      </c>
      <c r="D6" s="61">
        <f t="shared" si="0"/>
        <v>7.4690000000000003</v>
      </c>
    </row>
    <row r="7" spans="1:4" s="6" customFormat="1" x14ac:dyDescent="0.25">
      <c r="A7" s="21" t="s">
        <v>58</v>
      </c>
      <c r="B7" s="22">
        <v>69.3</v>
      </c>
      <c r="C7" s="17"/>
      <c r="D7" s="61">
        <f t="shared" si="0"/>
        <v>0</v>
      </c>
    </row>
    <row r="8" spans="1:4" s="6" customFormat="1" x14ac:dyDescent="0.25">
      <c r="A8" s="21" t="s">
        <v>49</v>
      </c>
      <c r="B8" s="11">
        <v>5</v>
      </c>
      <c r="C8" s="11">
        <v>46.8</v>
      </c>
      <c r="D8" s="61">
        <f t="shared" si="0"/>
        <v>0.23400000000000001</v>
      </c>
    </row>
    <row r="9" spans="1:4" s="6" customFormat="1" x14ac:dyDescent="0.25">
      <c r="A9" s="14" t="s">
        <v>64</v>
      </c>
      <c r="B9" s="56">
        <v>5</v>
      </c>
      <c r="C9" s="56">
        <v>480</v>
      </c>
      <c r="D9" s="61">
        <f t="shared" si="0"/>
        <v>2.4</v>
      </c>
    </row>
    <row r="10" spans="1:4" s="6" customFormat="1" x14ac:dyDescent="0.25">
      <c r="A10" s="15" t="s">
        <v>62</v>
      </c>
      <c r="B10" s="15"/>
      <c r="C10" s="54"/>
      <c r="D10" s="16">
        <v>1.28</v>
      </c>
    </row>
    <row r="11" spans="1:4" ht="13.5" customHeight="1" x14ac:dyDescent="0.25">
      <c r="A11" s="15" t="s">
        <v>71</v>
      </c>
      <c r="B11" s="15">
        <v>200</v>
      </c>
      <c r="C11" s="15"/>
      <c r="D11" s="16">
        <f>D12+D13+D14</f>
        <v>3.7310325000000004</v>
      </c>
    </row>
    <row r="12" spans="1:4" s="6" customFormat="1" x14ac:dyDescent="0.25">
      <c r="A12" s="21" t="s">
        <v>72</v>
      </c>
      <c r="B12" s="22">
        <v>30.5</v>
      </c>
      <c r="C12" s="22">
        <v>102.765</v>
      </c>
      <c r="D12" s="19">
        <f t="shared" ref="D12:D13" si="1">C12*B12/1000</f>
        <v>3.1343325000000002</v>
      </c>
    </row>
    <row r="13" spans="1:4" x14ac:dyDescent="0.25">
      <c r="A13" s="21" t="s">
        <v>49</v>
      </c>
      <c r="B13" s="22">
        <v>15</v>
      </c>
      <c r="C13" s="22">
        <v>39.78</v>
      </c>
      <c r="D13" s="19">
        <f t="shared" si="1"/>
        <v>0.59670000000000001</v>
      </c>
    </row>
    <row r="14" spans="1:4" x14ac:dyDescent="0.25">
      <c r="A14" s="26" t="s">
        <v>58</v>
      </c>
      <c r="B14" s="27">
        <v>190</v>
      </c>
      <c r="C14" s="27"/>
      <c r="D14" s="20"/>
    </row>
    <row r="15" spans="1:4" x14ac:dyDescent="0.25">
      <c r="A15" s="15" t="s">
        <v>162</v>
      </c>
      <c r="B15" s="15">
        <v>200</v>
      </c>
      <c r="C15" s="15">
        <v>74.900000000000006</v>
      </c>
      <c r="D15" s="15">
        <f>C15*B15/1000</f>
        <v>14.980000000000002</v>
      </c>
    </row>
    <row r="16" spans="1:4" x14ac:dyDescent="0.25">
      <c r="A16" s="22"/>
      <c r="B16" s="22"/>
      <c r="C16" s="22"/>
      <c r="D16" s="17"/>
    </row>
    <row r="17" spans="1:4" x14ac:dyDescent="0.25">
      <c r="A17" s="22"/>
      <c r="B17" s="22"/>
      <c r="C17" s="22"/>
      <c r="D17" s="17"/>
    </row>
    <row r="18" spans="1:4" x14ac:dyDescent="0.25">
      <c r="A18" s="22"/>
      <c r="B18" s="22"/>
      <c r="C18" s="17"/>
      <c r="D18" s="17"/>
    </row>
    <row r="19" spans="1:4" x14ac:dyDescent="0.25">
      <c r="A19" s="22"/>
      <c r="B19" s="22"/>
      <c r="C19" s="17"/>
      <c r="D19" s="17"/>
    </row>
    <row r="20" spans="1:4" x14ac:dyDescent="0.25">
      <c r="A20" s="22"/>
      <c r="B20" s="22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11"/>
      <c r="B22" s="22"/>
      <c r="C22" s="22"/>
      <c r="D22" s="17"/>
    </row>
    <row r="23" spans="1:4" x14ac:dyDescent="0.25">
      <c r="A23" s="11"/>
      <c r="B23" s="22"/>
      <c r="C23" s="22"/>
      <c r="D23" s="17"/>
    </row>
    <row r="24" spans="1:4" x14ac:dyDescent="0.25">
      <c r="A24" s="22"/>
      <c r="B24" s="22"/>
      <c r="C24" s="22"/>
      <c r="D24" s="22"/>
    </row>
    <row r="32" spans="1:4" x14ac:dyDescent="0.25">
      <c r="B32" s="9"/>
      <c r="C32" s="9"/>
      <c r="D32" s="9"/>
    </row>
    <row r="33" spans="2:4" x14ac:dyDescent="0.25">
      <c r="B33" s="9"/>
      <c r="C33" s="9"/>
      <c r="D33" s="9"/>
    </row>
    <row r="34" spans="2:4" x14ac:dyDescent="0.25">
      <c r="B34" s="9"/>
      <c r="C34" s="9"/>
      <c r="D34" s="9"/>
    </row>
    <row r="35" spans="2:4" x14ac:dyDescent="0.25">
      <c r="B35" s="9"/>
      <c r="C35" s="9"/>
      <c r="D35" s="9"/>
    </row>
    <row r="36" spans="2:4" x14ac:dyDescent="0.25">
      <c r="B36" s="9"/>
      <c r="C36" s="9"/>
      <c r="D36" s="9"/>
    </row>
    <row r="37" spans="2:4" x14ac:dyDescent="0.25">
      <c r="B37" s="9"/>
      <c r="C37" s="9"/>
      <c r="D37" s="9"/>
    </row>
    <row r="38" spans="2:4" x14ac:dyDescent="0.25">
      <c r="B38" s="9"/>
      <c r="C38" s="9"/>
      <c r="D38" s="9"/>
    </row>
    <row r="39" spans="2:4" x14ac:dyDescent="0.25">
      <c r="B39" s="9"/>
      <c r="C39" s="9"/>
      <c r="D39" s="9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E13" sqref="E13"/>
    </sheetView>
  </sheetViews>
  <sheetFormatPr defaultRowHeight="15" x14ac:dyDescent="0.25"/>
  <sheetData>
    <row r="1" spans="1:2" x14ac:dyDescent="0.25">
      <c r="A1" s="28">
        <f>'1'!B1+'2'!B1+'3'!B1+'4'!B1+'5'!B1+'6'!B1+'7'!B1+'8'!B1+'9'!B1+'10'!B1+'11'!B1+'12'!B1</f>
        <v>698.95389560000001</v>
      </c>
      <c r="B1">
        <f>A1/12</f>
        <v>58.246157966666665</v>
      </c>
    </row>
    <row r="3" spans="1:2" x14ac:dyDescent="0.25">
      <c r="A3" s="28"/>
    </row>
    <row r="5" spans="1:2" x14ac:dyDescent="0.25">
      <c r="A5" s="28"/>
    </row>
    <row r="6" spans="1:2" x14ac:dyDescent="0.25">
      <c r="A6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activeCell="H23" sqref="H2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 t="s">
        <v>119</v>
      </c>
      <c r="B1" s="35">
        <f>D3+D5+D9+D10+D11+D12</f>
        <v>51.689026000000005</v>
      </c>
      <c r="C1" s="6"/>
      <c r="D1" s="6"/>
      <c r="E1" s="6"/>
    </row>
    <row r="2" spans="1:6" x14ac:dyDescent="0.25">
      <c r="A2" s="6"/>
      <c r="B2" s="15" t="s">
        <v>44</v>
      </c>
      <c r="C2" s="15" t="s">
        <v>45</v>
      </c>
      <c r="D2" s="15" t="s">
        <v>46</v>
      </c>
      <c r="E2" s="6"/>
    </row>
    <row r="3" spans="1:6" s="6" customFormat="1" ht="45" customHeight="1" x14ac:dyDescent="0.25">
      <c r="A3" s="15" t="s">
        <v>90</v>
      </c>
      <c r="B3" s="7">
        <v>60</v>
      </c>
      <c r="C3" s="54"/>
      <c r="D3" s="16">
        <f>D4</f>
        <v>18.72</v>
      </c>
      <c r="F3" s="23"/>
    </row>
    <row r="4" spans="1:6" s="6" customFormat="1" x14ac:dyDescent="0.25">
      <c r="A4" s="22" t="s">
        <v>90</v>
      </c>
      <c r="B4" s="25">
        <v>60</v>
      </c>
      <c r="C4" s="22">
        <v>312</v>
      </c>
      <c r="D4" s="16">
        <f>C4*B4/1000</f>
        <v>18.72</v>
      </c>
      <c r="F4" s="23"/>
    </row>
    <row r="5" spans="1:6" s="6" customFormat="1" x14ac:dyDescent="0.25">
      <c r="A5" s="15" t="s">
        <v>77</v>
      </c>
      <c r="B5" s="15">
        <v>150</v>
      </c>
      <c r="C5" s="54"/>
      <c r="D5" s="16">
        <f>D6+D8</f>
        <v>7.0690259999999991</v>
      </c>
      <c r="F5" s="23"/>
    </row>
    <row r="6" spans="1:6" s="6" customFormat="1" ht="32.25" customHeight="1" x14ac:dyDescent="0.25">
      <c r="A6" s="13" t="s">
        <v>78</v>
      </c>
      <c r="B6" s="22">
        <v>69</v>
      </c>
      <c r="C6" s="22">
        <v>53.753999999999998</v>
      </c>
      <c r="D6" s="16">
        <f>C6*B6/1000</f>
        <v>3.7090259999999997</v>
      </c>
      <c r="F6" s="23"/>
    </row>
    <row r="7" spans="1:6" s="6" customFormat="1" x14ac:dyDescent="0.25">
      <c r="A7" s="13" t="s">
        <v>58</v>
      </c>
      <c r="B7" s="22"/>
      <c r="C7" s="22"/>
      <c r="D7" s="16">
        <f t="shared" ref="D7" si="0">C7*B7/1000</f>
        <v>0</v>
      </c>
      <c r="F7" s="23"/>
    </row>
    <row r="8" spans="1:6" s="6" customFormat="1" x14ac:dyDescent="0.25">
      <c r="A8" s="14" t="s">
        <v>64</v>
      </c>
      <c r="B8" s="27">
        <v>7</v>
      </c>
      <c r="C8" s="27">
        <v>480</v>
      </c>
      <c r="D8" s="16">
        <f>C8*B8/1000</f>
        <v>3.36</v>
      </c>
      <c r="F8" s="23"/>
    </row>
    <row r="9" spans="1:6" s="6" customFormat="1" x14ac:dyDescent="0.25">
      <c r="A9" s="15" t="s">
        <v>47</v>
      </c>
      <c r="B9" s="15">
        <v>200</v>
      </c>
      <c r="C9" s="54">
        <v>86.4</v>
      </c>
      <c r="D9" s="15">
        <f>C9*B9/1000</f>
        <v>17.28</v>
      </c>
      <c r="F9" s="23"/>
    </row>
    <row r="10" spans="1:6" s="6" customFormat="1" x14ac:dyDescent="0.25">
      <c r="A10" s="15" t="s">
        <v>62</v>
      </c>
      <c r="B10" s="15">
        <v>40</v>
      </c>
      <c r="C10" s="54"/>
      <c r="D10" s="16">
        <v>1.28</v>
      </c>
      <c r="F10" s="23"/>
    </row>
    <row r="11" spans="1:6" x14ac:dyDescent="0.25">
      <c r="A11" s="15" t="s">
        <v>107</v>
      </c>
      <c r="B11" s="15">
        <v>40</v>
      </c>
      <c r="C11" s="54"/>
      <c r="D11" s="16">
        <v>1.34</v>
      </c>
      <c r="E11" s="6"/>
      <c r="F11" s="9"/>
    </row>
    <row r="12" spans="1:6" ht="13.5" customHeight="1" x14ac:dyDescent="0.25">
      <c r="A12" s="21" t="s">
        <v>165</v>
      </c>
      <c r="B12" s="9">
        <v>40</v>
      </c>
      <c r="C12">
        <v>6</v>
      </c>
      <c r="D12">
        <v>6</v>
      </c>
    </row>
    <row r="13" spans="1:6" s="6" customFormat="1" x14ac:dyDescent="0.25">
      <c r="B13" s="23"/>
    </row>
    <row r="14" spans="1:6" x14ac:dyDescent="0.25">
      <c r="A14" s="6"/>
      <c r="B14" s="9"/>
    </row>
    <row r="15" spans="1:6" x14ac:dyDescent="0.25">
      <c r="A15" s="6"/>
      <c r="B15" s="9"/>
    </row>
    <row r="16" spans="1:6" x14ac:dyDescent="0.25">
      <c r="A16" s="6"/>
      <c r="B16" s="9"/>
    </row>
    <row r="17" spans="1:6" x14ac:dyDescent="0.25">
      <c r="A17" s="6"/>
      <c r="B17" s="9"/>
    </row>
    <row r="18" spans="1:6" x14ac:dyDescent="0.25">
      <c r="A18" s="6"/>
      <c r="B18" s="9"/>
    </row>
    <row r="19" spans="1:6" x14ac:dyDescent="0.25">
      <c r="A19" s="23"/>
      <c r="B19" s="9"/>
    </row>
    <row r="20" spans="1:6" x14ac:dyDescent="0.25">
      <c r="A20" s="23"/>
      <c r="B20" s="9"/>
    </row>
    <row r="21" spans="1:6" x14ac:dyDescent="0.25">
      <c r="A21" s="23"/>
      <c r="B21" s="9"/>
    </row>
    <row r="22" spans="1:6" x14ac:dyDescent="0.25">
      <c r="A22" s="23"/>
      <c r="B22" s="9"/>
    </row>
    <row r="23" spans="1:6" x14ac:dyDescent="0.25">
      <c r="A23" s="23"/>
      <c r="B23" s="9"/>
    </row>
    <row r="24" spans="1:6" x14ac:dyDescent="0.25">
      <c r="A24" s="23"/>
      <c r="B24" s="9"/>
    </row>
    <row r="25" spans="1:6" x14ac:dyDescent="0.25">
      <c r="A25" s="23"/>
      <c r="B25" s="9"/>
    </row>
    <row r="26" spans="1:6" x14ac:dyDescent="0.25">
      <c r="A26" s="25"/>
      <c r="B26" s="22"/>
      <c r="C26" s="22"/>
      <c r="D26" s="22"/>
      <c r="E26" s="23"/>
      <c r="F26" s="9"/>
    </row>
    <row r="27" spans="1:6" x14ac:dyDescent="0.25">
      <c r="A27" s="6"/>
      <c r="B27" s="23"/>
      <c r="C27" s="23"/>
      <c r="D27" s="23"/>
      <c r="E27" s="23"/>
      <c r="F27" s="9"/>
    </row>
    <row r="28" spans="1:6" x14ac:dyDescent="0.25">
      <c r="B28" s="9"/>
      <c r="C28" s="9"/>
      <c r="D28" s="9"/>
      <c r="E28" s="23"/>
      <c r="F28" s="9"/>
    </row>
    <row r="29" spans="1:6" x14ac:dyDescent="0.25">
      <c r="B29" s="9"/>
      <c r="C29" s="9"/>
      <c r="D29" s="9"/>
      <c r="E29" s="23"/>
      <c r="F29" s="9"/>
    </row>
    <row r="30" spans="1:6" x14ac:dyDescent="0.25">
      <c r="B30" s="9"/>
      <c r="C30" s="9"/>
      <c r="D30" s="9"/>
      <c r="E30" s="23"/>
      <c r="F30" s="9"/>
    </row>
    <row r="31" spans="1:6" x14ac:dyDescent="0.25">
      <c r="B31" s="9"/>
      <c r="C31" s="9"/>
      <c r="D31" s="9"/>
      <c r="E31" s="23"/>
      <c r="F31" s="9"/>
    </row>
    <row r="32" spans="1:6" x14ac:dyDescent="0.25">
      <c r="B32" s="9"/>
      <c r="C32" s="9"/>
      <c r="D32" s="9"/>
      <c r="E32" s="23"/>
      <c r="F32" s="9"/>
    </row>
    <row r="33" spans="2:6" x14ac:dyDescent="0.25">
      <c r="B33" s="9"/>
      <c r="C33" s="9"/>
      <c r="D33" s="9"/>
      <c r="E33" s="23"/>
      <c r="F33" s="9"/>
    </row>
    <row r="34" spans="2:6" x14ac:dyDescent="0.25">
      <c r="B34" s="9"/>
      <c r="C34" s="9"/>
      <c r="D34" s="9"/>
      <c r="E34" s="23"/>
      <c r="F34" s="9"/>
    </row>
    <row r="35" spans="2:6" x14ac:dyDescent="0.25">
      <c r="B35" s="9"/>
      <c r="C35" s="9"/>
      <c r="D35" s="9"/>
      <c r="E35" s="23"/>
      <c r="F35" s="9"/>
    </row>
    <row r="36" spans="2:6" x14ac:dyDescent="0.25">
      <c r="E36" s="23"/>
      <c r="F36" s="9"/>
    </row>
    <row r="37" spans="2:6" x14ac:dyDescent="0.25">
      <c r="E37" s="9"/>
      <c r="F37" s="9"/>
    </row>
    <row r="38" spans="2:6" x14ac:dyDescent="0.25">
      <c r="E38" s="9"/>
      <c r="F38" s="9"/>
    </row>
    <row r="39" spans="2:6" x14ac:dyDescent="0.25">
      <c r="E39" s="9"/>
      <c r="F39" s="9"/>
    </row>
    <row r="40" spans="2:6" x14ac:dyDescent="0.25">
      <c r="E40" s="9"/>
      <c r="F40" s="9"/>
    </row>
    <row r="41" spans="2:6" x14ac:dyDescent="0.25">
      <c r="E41" s="9"/>
      <c r="F41" s="9"/>
    </row>
    <row r="42" spans="2:6" x14ac:dyDescent="0.25">
      <c r="E42" s="9"/>
      <c r="F42" s="9"/>
    </row>
    <row r="43" spans="2:6" x14ac:dyDescent="0.25">
      <c r="E43" s="9"/>
      <c r="F43" s="9"/>
    </row>
    <row r="44" spans="2:6" x14ac:dyDescent="0.25">
      <c r="E44" s="9"/>
      <c r="F44" s="9"/>
    </row>
    <row r="45" spans="2:6" x14ac:dyDescent="0.25">
      <c r="F45" s="9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topLeftCell="A9" zoomScale="60" zoomScaleNormal="100" workbookViewId="0">
      <selection activeCell="A36" sqref="A36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119</v>
      </c>
      <c r="B1" s="35">
        <f>D4+D8+D16+D20+D21+D22</f>
        <v>46.331422500000002</v>
      </c>
      <c r="C1" s="6"/>
      <c r="D1" s="6"/>
    </row>
    <row r="2" spans="1:5" x14ac:dyDescent="0.25">
      <c r="B2" s="6" t="s">
        <v>103</v>
      </c>
      <c r="C2" s="6">
        <v>0.2</v>
      </c>
      <c r="D2" s="6"/>
    </row>
    <row r="3" spans="1:5" x14ac:dyDescent="0.25">
      <c r="B3" s="34" t="s">
        <v>44</v>
      </c>
      <c r="C3" s="34" t="s">
        <v>45</v>
      </c>
      <c r="D3" s="34" t="s">
        <v>46</v>
      </c>
    </row>
    <row r="4" spans="1:5" s="6" customFormat="1" ht="25.5" customHeight="1" x14ac:dyDescent="0.25">
      <c r="A4" s="15" t="s">
        <v>69</v>
      </c>
      <c r="B4" s="15">
        <v>150</v>
      </c>
      <c r="C4" s="16"/>
      <c r="D4" s="16">
        <f>D5+D6+D7</f>
        <v>8.3344000000000005</v>
      </c>
      <c r="E4" s="23"/>
    </row>
    <row r="5" spans="1:5" s="6" customFormat="1" x14ac:dyDescent="0.25">
      <c r="A5" s="21" t="s">
        <v>52</v>
      </c>
      <c r="B5" s="22">
        <v>170</v>
      </c>
      <c r="C5" s="17">
        <v>20</v>
      </c>
      <c r="D5" s="19">
        <f>C5*B5/1000</f>
        <v>3.4</v>
      </c>
      <c r="E5" s="23"/>
    </row>
    <row r="6" spans="1:5" s="6" customFormat="1" x14ac:dyDescent="0.25">
      <c r="A6" s="21" t="s">
        <v>70</v>
      </c>
      <c r="B6" s="22">
        <v>24</v>
      </c>
      <c r="C6" s="22">
        <v>70</v>
      </c>
      <c r="D6" s="19">
        <f t="shared" ref="D6:D7" si="0">C6*B6/1000</f>
        <v>1.68</v>
      </c>
      <c r="E6" s="23"/>
    </row>
    <row r="7" spans="1:5" s="6" customFormat="1" ht="17.25" customHeight="1" x14ac:dyDescent="0.25">
      <c r="A7" s="26" t="s">
        <v>42</v>
      </c>
      <c r="B7" s="27">
        <v>6.78</v>
      </c>
      <c r="C7" s="27">
        <v>480</v>
      </c>
      <c r="D7" s="20">
        <f t="shared" si="0"/>
        <v>3.2544</v>
      </c>
      <c r="E7" s="23"/>
    </row>
    <row r="8" spans="1:5" s="6" customFormat="1" x14ac:dyDescent="0.25">
      <c r="A8" s="10" t="s">
        <v>60</v>
      </c>
      <c r="B8" s="10">
        <v>70</v>
      </c>
      <c r="C8" s="10"/>
      <c r="D8" s="59">
        <f>D9+D10+D11+D12+D15</f>
        <v>19.465990000000001</v>
      </c>
      <c r="E8" s="23"/>
    </row>
    <row r="9" spans="1:5" s="6" customFormat="1" x14ac:dyDescent="0.25">
      <c r="A9" s="21" t="s">
        <v>61</v>
      </c>
      <c r="B9" s="11">
        <v>61</v>
      </c>
      <c r="C9" s="11">
        <v>270</v>
      </c>
      <c r="D9" s="16">
        <f t="shared" ref="D9:D15" si="1">C9*B9/1000</f>
        <v>16.47</v>
      </c>
      <c r="E9" s="23"/>
    </row>
    <row r="10" spans="1:5" s="6" customFormat="1" x14ac:dyDescent="0.25">
      <c r="A10" s="13" t="s">
        <v>82</v>
      </c>
      <c r="B10" s="11">
        <v>6</v>
      </c>
      <c r="C10" s="11">
        <v>57.24</v>
      </c>
      <c r="D10" s="16">
        <f t="shared" si="1"/>
        <v>0.34344000000000002</v>
      </c>
      <c r="E10" s="23"/>
    </row>
    <row r="11" spans="1:5" s="6" customFormat="1" x14ac:dyDescent="0.25">
      <c r="A11" s="13" t="s">
        <v>63</v>
      </c>
      <c r="B11" s="11">
        <v>7</v>
      </c>
      <c r="C11" s="11"/>
      <c r="D11" s="16">
        <f t="shared" si="1"/>
        <v>0</v>
      </c>
      <c r="E11" s="23"/>
    </row>
    <row r="12" spans="1:5" x14ac:dyDescent="0.25">
      <c r="A12" s="13" t="s">
        <v>64</v>
      </c>
      <c r="B12" s="11">
        <v>4</v>
      </c>
      <c r="C12" s="11">
        <v>480</v>
      </c>
      <c r="D12" s="16">
        <f t="shared" si="1"/>
        <v>1.92</v>
      </c>
      <c r="E12" s="9"/>
    </row>
    <row r="13" spans="1:5" x14ac:dyDescent="0.25">
      <c r="A13" s="13" t="s">
        <v>65</v>
      </c>
      <c r="B13" s="11">
        <v>5</v>
      </c>
      <c r="C13" s="11">
        <v>29.28</v>
      </c>
      <c r="D13" s="16">
        <f t="shared" si="1"/>
        <v>0.1464</v>
      </c>
      <c r="E13" s="9"/>
    </row>
    <row r="14" spans="1:5" x14ac:dyDescent="0.25">
      <c r="A14" s="13" t="s">
        <v>42</v>
      </c>
      <c r="B14" s="11">
        <v>6</v>
      </c>
      <c r="C14" s="11">
        <v>480</v>
      </c>
      <c r="D14" s="16">
        <f t="shared" si="1"/>
        <v>2.88</v>
      </c>
      <c r="E14" s="9"/>
    </row>
    <row r="15" spans="1:5" ht="13.5" customHeight="1" x14ac:dyDescent="0.25">
      <c r="A15" s="14" t="s">
        <v>55</v>
      </c>
      <c r="B15" s="56">
        <v>24.5</v>
      </c>
      <c r="C15" s="56">
        <v>29.9</v>
      </c>
      <c r="D15" s="16">
        <f t="shared" si="1"/>
        <v>0.73254999999999992</v>
      </c>
      <c r="E15" s="9"/>
    </row>
    <row r="16" spans="1:5" s="6" customFormat="1" x14ac:dyDescent="0.25">
      <c r="A16" s="15" t="s">
        <v>71</v>
      </c>
      <c r="B16" s="15">
        <v>200</v>
      </c>
      <c r="C16" s="15"/>
      <c r="D16" s="16">
        <f>D17+D18+D19</f>
        <v>3.7310325000000004</v>
      </c>
      <c r="E16" s="23"/>
    </row>
    <row r="17" spans="1:5" x14ac:dyDescent="0.25">
      <c r="A17" s="21" t="s">
        <v>72</v>
      </c>
      <c r="B17" s="22">
        <v>30.5</v>
      </c>
      <c r="C17" s="22">
        <v>102.765</v>
      </c>
      <c r="D17" s="19">
        <f t="shared" ref="D17:D18" si="2">C17*B17/1000</f>
        <v>3.1343325000000002</v>
      </c>
      <c r="E17" s="9"/>
    </row>
    <row r="18" spans="1:5" x14ac:dyDescent="0.25">
      <c r="A18" s="21" t="s">
        <v>49</v>
      </c>
      <c r="B18" s="22">
        <v>15</v>
      </c>
      <c r="C18" s="22">
        <v>39.78</v>
      </c>
      <c r="D18" s="19">
        <f t="shared" si="2"/>
        <v>0.59670000000000001</v>
      </c>
      <c r="E18" s="9"/>
    </row>
    <row r="19" spans="1:5" x14ac:dyDescent="0.25">
      <c r="A19" s="26" t="s">
        <v>58</v>
      </c>
      <c r="B19" s="27">
        <v>190</v>
      </c>
      <c r="C19" s="27"/>
      <c r="D19" s="20"/>
      <c r="E19" s="9"/>
    </row>
    <row r="20" spans="1:5" x14ac:dyDescent="0.25">
      <c r="A20" s="15" t="s">
        <v>62</v>
      </c>
      <c r="B20" s="15"/>
      <c r="C20" s="54"/>
      <c r="D20" s="16">
        <v>1.28</v>
      </c>
      <c r="E20" s="9"/>
    </row>
    <row r="21" spans="1:5" x14ac:dyDescent="0.25">
      <c r="A21" s="15" t="s">
        <v>107</v>
      </c>
      <c r="B21" s="15"/>
      <c r="C21" s="54"/>
      <c r="D21" s="16">
        <v>1.34</v>
      </c>
      <c r="E21" s="9"/>
    </row>
    <row r="22" spans="1:5" x14ac:dyDescent="0.25">
      <c r="A22" s="82" t="s">
        <v>171</v>
      </c>
      <c r="B22" s="83">
        <v>20</v>
      </c>
      <c r="C22" s="83">
        <v>12.18</v>
      </c>
      <c r="D22" s="83">
        <v>12.18</v>
      </c>
    </row>
    <row r="23" spans="1:5" x14ac:dyDescent="0.25">
      <c r="A23" s="9"/>
    </row>
    <row r="24" spans="1:5" x14ac:dyDescent="0.25">
      <c r="A24" s="9"/>
    </row>
    <row r="25" spans="1:5" x14ac:dyDescent="0.25">
      <c r="A25" s="9"/>
    </row>
    <row r="26" spans="1:5" x14ac:dyDescent="0.25">
      <c r="A26" s="9"/>
    </row>
    <row r="27" spans="1:5" x14ac:dyDescent="0.25">
      <c r="A27" s="9"/>
    </row>
    <row r="28" spans="1:5" x14ac:dyDescent="0.25">
      <c r="A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5" x14ac:dyDescent="0.25">
      <c r="B33" s="9"/>
      <c r="C33" s="9"/>
      <c r="D33" s="9"/>
    </row>
    <row r="37" spans="2:5" x14ac:dyDescent="0.25">
      <c r="E37" s="9"/>
    </row>
    <row r="38" spans="2:5" x14ac:dyDescent="0.25">
      <c r="E38" s="9"/>
    </row>
    <row r="39" spans="2:5" x14ac:dyDescent="0.25">
      <c r="E39" s="9"/>
    </row>
    <row r="40" spans="2:5" x14ac:dyDescent="0.25">
      <c r="E40" s="9"/>
    </row>
    <row r="41" spans="2:5" x14ac:dyDescent="0.25">
      <c r="E41" s="9"/>
    </row>
    <row r="42" spans="2:5" x14ac:dyDescent="0.25">
      <c r="E42" s="9"/>
    </row>
    <row r="43" spans="2:5" x14ac:dyDescent="0.25">
      <c r="E43" s="9"/>
    </row>
    <row r="44" spans="2:5" x14ac:dyDescent="0.25">
      <c r="E44" s="9"/>
    </row>
    <row r="45" spans="2:5" x14ac:dyDescent="0.25">
      <c r="E45" s="9"/>
    </row>
    <row r="46" spans="2:5" x14ac:dyDescent="0.25">
      <c r="E46" s="9"/>
    </row>
    <row r="47" spans="2:5" x14ac:dyDescent="0.25">
      <c r="E47" s="9"/>
    </row>
    <row r="48" spans="2:5" x14ac:dyDescent="0.25">
      <c r="E48" s="9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topLeftCell="A8" zoomScale="60" zoomScaleNormal="100" workbookViewId="0">
      <selection activeCell="I21" sqref="I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119</v>
      </c>
      <c r="B1" s="35">
        <f>D3+D16+D20+D21+D22</f>
        <v>72.966543000000001</v>
      </c>
      <c r="C1" s="6"/>
      <c r="D1" s="6"/>
    </row>
    <row r="2" spans="1:5" x14ac:dyDescent="0.25">
      <c r="A2" s="6"/>
      <c r="B2" s="34" t="s">
        <v>44</v>
      </c>
      <c r="C2" s="34" t="s">
        <v>45</v>
      </c>
      <c r="D2" s="34" t="s">
        <v>46</v>
      </c>
    </row>
    <row r="3" spans="1:5" s="6" customFormat="1" ht="45" customHeight="1" x14ac:dyDescent="0.25">
      <c r="A3" s="15" t="s">
        <v>159</v>
      </c>
      <c r="B3" s="15">
        <v>250</v>
      </c>
      <c r="C3" s="15"/>
      <c r="D3" s="16">
        <f>SUM(D4:D14)</f>
        <v>20.317143000000002</v>
      </c>
      <c r="E3" s="23"/>
    </row>
    <row r="4" spans="1:5" s="6" customFormat="1" x14ac:dyDescent="0.25">
      <c r="A4" s="21" t="s">
        <v>50</v>
      </c>
      <c r="B4" s="22">
        <v>50</v>
      </c>
      <c r="C4" s="22">
        <v>35.9</v>
      </c>
      <c r="D4" s="16">
        <f>C4*B4/1000</f>
        <v>1.7949999999999999</v>
      </c>
      <c r="E4" s="23"/>
    </row>
    <row r="5" spans="1:5" s="6" customFormat="1" x14ac:dyDescent="0.25">
      <c r="A5" s="21" t="s">
        <v>51</v>
      </c>
      <c r="B5" s="22">
        <v>25</v>
      </c>
      <c r="C5" s="22">
        <v>19.899999999999999</v>
      </c>
      <c r="D5" s="16">
        <f t="shared" ref="D5:D14" si="0">C5*B5/1000</f>
        <v>0.49749999999999994</v>
      </c>
      <c r="E5" s="23"/>
    </row>
    <row r="6" spans="1:5" s="6" customFormat="1" ht="30" customHeight="1" x14ac:dyDescent="0.25">
      <c r="A6" s="21" t="s">
        <v>52</v>
      </c>
      <c r="B6" s="22">
        <v>28.1</v>
      </c>
      <c r="C6" s="22">
        <v>20</v>
      </c>
      <c r="D6" s="16">
        <f t="shared" si="0"/>
        <v>0.56200000000000006</v>
      </c>
      <c r="E6" s="23"/>
    </row>
    <row r="7" spans="1:5" s="6" customFormat="1" x14ac:dyDescent="0.25">
      <c r="A7" s="21" t="s">
        <v>53</v>
      </c>
      <c r="B7" s="22">
        <v>13.1</v>
      </c>
      <c r="C7" s="22">
        <v>37.9</v>
      </c>
      <c r="D7" s="16">
        <f t="shared" si="0"/>
        <v>0.49648999999999993</v>
      </c>
      <c r="E7" s="23"/>
    </row>
    <row r="8" spans="1:5" s="6" customFormat="1" x14ac:dyDescent="0.25">
      <c r="A8" s="21" t="s">
        <v>54</v>
      </c>
      <c r="B8" s="22">
        <v>2.5</v>
      </c>
      <c r="C8" s="22">
        <v>11.76</v>
      </c>
      <c r="D8" s="16">
        <f t="shared" si="0"/>
        <v>2.9399999999999999E-2</v>
      </c>
      <c r="E8" s="23"/>
    </row>
    <row r="9" spans="1:5" s="6" customFormat="1" x14ac:dyDescent="0.25">
      <c r="A9" s="21" t="s">
        <v>55</v>
      </c>
      <c r="B9" s="22">
        <v>6.25</v>
      </c>
      <c r="C9" s="22">
        <v>29.9</v>
      </c>
      <c r="D9" s="16">
        <f t="shared" si="0"/>
        <v>0.18687500000000001</v>
      </c>
      <c r="E9" s="23"/>
    </row>
    <row r="10" spans="1:5" s="6" customFormat="1" x14ac:dyDescent="0.25">
      <c r="A10" s="21" t="s">
        <v>48</v>
      </c>
      <c r="B10" s="22">
        <v>3</v>
      </c>
      <c r="C10" s="22">
        <v>84.558000000000007</v>
      </c>
      <c r="D10" s="16">
        <f t="shared" si="0"/>
        <v>0.25367400000000001</v>
      </c>
      <c r="E10" s="23"/>
    </row>
    <row r="11" spans="1:5" x14ac:dyDescent="0.25">
      <c r="A11" s="21" t="s">
        <v>56</v>
      </c>
      <c r="B11" s="22">
        <v>0.25</v>
      </c>
      <c r="C11" s="22">
        <v>35.015999999999998</v>
      </c>
      <c r="D11" s="16">
        <f t="shared" si="0"/>
        <v>8.7539999999999996E-3</v>
      </c>
      <c r="E11" s="9"/>
    </row>
    <row r="12" spans="1:5" ht="13.5" customHeight="1" x14ac:dyDescent="0.25">
      <c r="A12" s="21" t="s">
        <v>59</v>
      </c>
      <c r="B12" s="22">
        <v>10</v>
      </c>
      <c r="C12" s="22">
        <v>153.80000000000001</v>
      </c>
      <c r="D12" s="16">
        <f t="shared" si="0"/>
        <v>1.538</v>
      </c>
      <c r="E12" s="9"/>
    </row>
    <row r="13" spans="1:5" s="6" customFormat="1" x14ac:dyDescent="0.25">
      <c r="A13" s="21" t="s">
        <v>49</v>
      </c>
      <c r="B13" s="22">
        <v>2.5</v>
      </c>
      <c r="C13" s="22">
        <v>39.78</v>
      </c>
      <c r="D13" s="16">
        <f t="shared" si="0"/>
        <v>9.9449999999999997E-2</v>
      </c>
      <c r="E13" s="23"/>
    </row>
    <row r="14" spans="1:5" x14ac:dyDescent="0.25">
      <c r="A14" s="21" t="s">
        <v>129</v>
      </c>
      <c r="B14" s="22">
        <v>55</v>
      </c>
      <c r="C14" s="22">
        <v>270</v>
      </c>
      <c r="D14" s="20">
        <f t="shared" si="0"/>
        <v>14.85</v>
      </c>
      <c r="E14" s="9"/>
    </row>
    <row r="15" spans="1:5" x14ac:dyDescent="0.25">
      <c r="A15" s="26" t="s">
        <v>58</v>
      </c>
      <c r="B15" s="27">
        <v>187.5</v>
      </c>
      <c r="C15" s="27"/>
      <c r="D15" s="36"/>
      <c r="E15" s="9"/>
    </row>
    <row r="16" spans="1:5" x14ac:dyDescent="0.25">
      <c r="A16" s="15" t="s">
        <v>93</v>
      </c>
      <c r="B16" s="15">
        <v>200</v>
      </c>
      <c r="C16" s="15"/>
      <c r="D16" s="16">
        <f>SUM(D17:D19)</f>
        <v>4.0494000000000003</v>
      </c>
      <c r="E16" s="9"/>
    </row>
    <row r="17" spans="1:5" x14ac:dyDescent="0.25">
      <c r="A17" s="21" t="s">
        <v>94</v>
      </c>
      <c r="B17" s="22">
        <v>24</v>
      </c>
      <c r="C17" s="22">
        <v>152.15</v>
      </c>
      <c r="D17" s="19">
        <f>C17*B17/1000</f>
        <v>3.6516000000000002</v>
      </c>
      <c r="E17" s="9"/>
    </row>
    <row r="18" spans="1:5" x14ac:dyDescent="0.25">
      <c r="A18" s="21" t="s">
        <v>49</v>
      </c>
      <c r="B18" s="22">
        <v>10</v>
      </c>
      <c r="C18" s="22">
        <v>39.78</v>
      </c>
      <c r="D18" s="19">
        <f>C18*B18/1000</f>
        <v>0.39779999999999999</v>
      </c>
      <c r="E18" s="9"/>
    </row>
    <row r="19" spans="1:5" x14ac:dyDescent="0.25">
      <c r="A19" s="26" t="s">
        <v>58</v>
      </c>
      <c r="B19" s="31">
        <v>190</v>
      </c>
      <c r="C19" s="27"/>
      <c r="D19" s="19">
        <f>C19*B19/1000</f>
        <v>0</v>
      </c>
      <c r="E19" s="9"/>
    </row>
    <row r="20" spans="1:5" x14ac:dyDescent="0.25">
      <c r="A20" s="15" t="s">
        <v>62</v>
      </c>
      <c r="B20" s="15"/>
      <c r="C20" s="54"/>
      <c r="D20" s="16">
        <v>1.28</v>
      </c>
      <c r="E20" s="9"/>
    </row>
    <row r="21" spans="1:5" x14ac:dyDescent="0.25">
      <c r="A21" s="15" t="s">
        <v>107</v>
      </c>
      <c r="B21" s="15"/>
      <c r="C21" s="54"/>
      <c r="D21" s="16">
        <v>1.34</v>
      </c>
      <c r="E21" s="9"/>
    </row>
    <row r="22" spans="1:5" x14ac:dyDescent="0.25">
      <c r="A22" s="15" t="s">
        <v>125</v>
      </c>
      <c r="B22" s="10">
        <v>200</v>
      </c>
      <c r="C22" s="10">
        <v>229.9</v>
      </c>
      <c r="D22" s="16">
        <f t="shared" ref="D22" si="1">C22*B22/1000</f>
        <v>45.98</v>
      </c>
      <c r="E22" s="9"/>
    </row>
    <row r="23" spans="1:5" x14ac:dyDescent="0.25">
      <c r="A23" s="9"/>
    </row>
    <row r="24" spans="1:5" x14ac:dyDescent="0.25">
      <c r="A24" s="25"/>
      <c r="B24" s="22"/>
      <c r="C24" s="22"/>
      <c r="D24" s="22"/>
      <c r="E24" s="9"/>
    </row>
    <row r="25" spans="1:5" x14ac:dyDescent="0.25">
      <c r="A25" s="25"/>
      <c r="B25" s="22"/>
      <c r="C25" s="22"/>
      <c r="D25" s="22"/>
    </row>
    <row r="26" spans="1:5" x14ac:dyDescent="0.25">
      <c r="A26" s="25"/>
      <c r="B26" s="22"/>
      <c r="C26" s="22"/>
      <c r="D26" s="22"/>
    </row>
    <row r="27" spans="1:5" x14ac:dyDescent="0.25">
      <c r="A27" s="25"/>
      <c r="B27" s="22"/>
      <c r="C27" s="22"/>
      <c r="D27" s="22"/>
    </row>
    <row r="28" spans="1:5" x14ac:dyDescent="0.25">
      <c r="A28" s="25"/>
      <c r="B28" s="22"/>
      <c r="C28" s="22"/>
      <c r="D28" s="22"/>
    </row>
    <row r="29" spans="1:5" x14ac:dyDescent="0.25">
      <c r="A29" s="25"/>
      <c r="B29" s="22"/>
      <c r="C29" s="22"/>
      <c r="D29" s="22"/>
    </row>
    <row r="30" spans="1:5" x14ac:dyDescent="0.25">
      <c r="A30" s="25"/>
      <c r="B30" s="22"/>
      <c r="C30" s="22"/>
      <c r="D30" s="22"/>
      <c r="E30" s="9"/>
    </row>
    <row r="31" spans="1:5" x14ac:dyDescent="0.25">
      <c r="A31" s="25"/>
      <c r="B31" s="22"/>
      <c r="C31" s="22"/>
      <c r="D31" s="22"/>
      <c r="E31" s="9"/>
    </row>
    <row r="32" spans="1:5" x14ac:dyDescent="0.25">
      <c r="A32" s="25"/>
      <c r="B32" s="22"/>
      <c r="C32" s="22"/>
      <c r="D32" s="22"/>
      <c r="E32" s="9"/>
    </row>
    <row r="33" spans="1:5" x14ac:dyDescent="0.25">
      <c r="A33" s="25"/>
      <c r="B33" s="22"/>
      <c r="C33" s="22"/>
      <c r="D33" s="22"/>
      <c r="E33" s="9"/>
    </row>
    <row r="34" spans="1:5" x14ac:dyDescent="0.25">
      <c r="A34" s="25"/>
      <c r="B34" s="22"/>
      <c r="C34" s="22"/>
      <c r="D34" s="22"/>
      <c r="E34" s="9"/>
    </row>
    <row r="35" spans="1:5" x14ac:dyDescent="0.25">
      <c r="A35" s="25"/>
      <c r="B35" s="22"/>
      <c r="C35" s="22"/>
      <c r="D35" s="22"/>
      <c r="E35" s="9"/>
    </row>
    <row r="36" spans="1:5" x14ac:dyDescent="0.25">
      <c r="A36" s="12"/>
      <c r="B36" s="11"/>
      <c r="C36" s="11"/>
      <c r="D36" s="11"/>
      <c r="E36" s="9"/>
    </row>
    <row r="37" spans="1:5" x14ac:dyDescent="0.25">
      <c r="B37" s="9"/>
      <c r="C37" s="9"/>
      <c r="D37" s="9"/>
      <c r="E37" s="9"/>
    </row>
    <row r="38" spans="1:5" x14ac:dyDescent="0.25">
      <c r="B38" s="9"/>
      <c r="C38" s="9"/>
      <c r="D38" s="9"/>
      <c r="E38" s="9"/>
    </row>
    <row r="39" spans="1:5" x14ac:dyDescent="0.25">
      <c r="B39" s="9"/>
      <c r="C39" s="9"/>
      <c r="D39" s="9"/>
      <c r="E39" s="9"/>
    </row>
    <row r="40" spans="1:5" x14ac:dyDescent="0.25">
      <c r="B40" s="9"/>
      <c r="C40" s="9"/>
      <c r="D40" s="9"/>
      <c r="E40" s="9"/>
    </row>
    <row r="41" spans="1:5" x14ac:dyDescent="0.25">
      <c r="B41" s="9"/>
      <c r="C41" s="9"/>
      <c r="D41" s="9"/>
      <c r="E41" s="9"/>
    </row>
    <row r="42" spans="1:5" x14ac:dyDescent="0.25">
      <c r="B42" s="9"/>
      <c r="C42" s="9"/>
      <c r="D42" s="9"/>
      <c r="E42" s="9"/>
    </row>
    <row r="43" spans="1:5" x14ac:dyDescent="0.25">
      <c r="B43" s="9"/>
      <c r="C43" s="9"/>
      <c r="D43" s="9"/>
      <c r="E43" s="9"/>
    </row>
    <row r="44" spans="1:5" x14ac:dyDescent="0.25">
      <c r="B44" s="9"/>
      <c r="C44" s="9"/>
      <c r="D44" s="9"/>
      <c r="E44" s="9"/>
    </row>
    <row r="45" spans="1:5" x14ac:dyDescent="0.25">
      <c r="B45" s="9"/>
      <c r="C45" s="9"/>
      <c r="D45" s="9"/>
      <c r="E45" s="9"/>
    </row>
    <row r="46" spans="1:5" x14ac:dyDescent="0.25">
      <c r="E46" s="9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A28" sqref="A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119</v>
      </c>
      <c r="B1" s="35">
        <f>D3+D14+D20+D25+D26+D27</f>
        <v>84.17706960000001</v>
      </c>
      <c r="C1" s="6"/>
      <c r="D1" s="6"/>
    </row>
    <row r="2" spans="1:5" x14ac:dyDescent="0.25">
      <c r="A2" s="6"/>
      <c r="B2" s="34" t="s">
        <v>44</v>
      </c>
      <c r="C2" s="34" t="s">
        <v>45</v>
      </c>
      <c r="D2" s="34" t="s">
        <v>46</v>
      </c>
    </row>
    <row r="3" spans="1:5" s="6" customFormat="1" ht="45" customHeight="1" x14ac:dyDescent="0.25">
      <c r="A3" s="29" t="s">
        <v>83</v>
      </c>
      <c r="B3" s="22">
        <v>100</v>
      </c>
      <c r="C3" s="22"/>
      <c r="D3" s="17">
        <f>SUM(D4:D13)</f>
        <v>28.104873600000005</v>
      </c>
    </row>
    <row r="4" spans="1:5" s="6" customFormat="1" x14ac:dyDescent="0.25">
      <c r="A4" s="22" t="s">
        <v>84</v>
      </c>
      <c r="B4" s="25">
        <v>93</v>
      </c>
      <c r="C4" s="22">
        <v>200</v>
      </c>
      <c r="D4" s="17">
        <f>B4*C4/1000</f>
        <v>18.600000000000001</v>
      </c>
    </row>
    <row r="5" spans="1:5" s="6" customFormat="1" x14ac:dyDescent="0.25">
      <c r="A5" s="22" t="s">
        <v>85</v>
      </c>
      <c r="B5" s="25">
        <v>6.5</v>
      </c>
      <c r="C5" s="22">
        <v>27.234000000000002</v>
      </c>
      <c r="D5" s="17">
        <f t="shared" ref="D5:D19" si="0">B5*C5/1000</f>
        <v>0.17702100000000001</v>
      </c>
    </row>
    <row r="6" spans="1:5" s="6" customFormat="1" ht="17.25" customHeight="1" x14ac:dyDescent="0.25">
      <c r="A6" s="22" t="s">
        <v>104</v>
      </c>
      <c r="B6" s="25">
        <v>24</v>
      </c>
      <c r="C6" s="22">
        <v>70</v>
      </c>
      <c r="D6" s="17">
        <f t="shared" si="0"/>
        <v>1.68</v>
      </c>
    </row>
    <row r="7" spans="1:5" s="6" customFormat="1" x14ac:dyDescent="0.25">
      <c r="A7" s="22" t="s">
        <v>86</v>
      </c>
      <c r="B7" s="25">
        <v>12</v>
      </c>
      <c r="C7" s="22">
        <v>24.888000000000002</v>
      </c>
      <c r="D7" s="17">
        <f t="shared" si="0"/>
        <v>0.29865600000000003</v>
      </c>
    </row>
    <row r="8" spans="1:5" s="6" customFormat="1" x14ac:dyDescent="0.25">
      <c r="A8" s="22" t="s">
        <v>87</v>
      </c>
      <c r="B8" s="22">
        <v>3</v>
      </c>
      <c r="C8" s="22">
        <v>6</v>
      </c>
      <c r="D8" s="17">
        <f t="shared" si="0"/>
        <v>1.7999999999999999E-2</v>
      </c>
      <c r="E8" s="25"/>
    </row>
    <row r="9" spans="1:5" s="6" customFormat="1" x14ac:dyDescent="0.25">
      <c r="A9" s="22" t="s">
        <v>49</v>
      </c>
      <c r="B9" s="22">
        <v>6.47</v>
      </c>
      <c r="C9" s="17">
        <v>39.78</v>
      </c>
      <c r="D9" s="17">
        <f t="shared" si="0"/>
        <v>0.25737660000000001</v>
      </c>
      <c r="E9" s="25"/>
    </row>
    <row r="10" spans="1:5" s="6" customFormat="1" x14ac:dyDescent="0.25">
      <c r="A10" s="22" t="s">
        <v>88</v>
      </c>
      <c r="B10" s="22">
        <v>1</v>
      </c>
      <c r="C10" s="17">
        <v>4.2584999999999997</v>
      </c>
      <c r="D10" s="17">
        <f>B10*C10</f>
        <v>4.2584999999999997</v>
      </c>
      <c r="E10" s="25"/>
    </row>
    <row r="11" spans="1:5" x14ac:dyDescent="0.25">
      <c r="A11" s="22" t="s">
        <v>57</v>
      </c>
      <c r="B11" s="22">
        <v>3.48</v>
      </c>
      <c r="C11" s="22">
        <v>153.80000000000001</v>
      </c>
      <c r="D11" s="17">
        <f t="shared" si="0"/>
        <v>0.53522400000000003</v>
      </c>
      <c r="E11" s="12"/>
    </row>
    <row r="12" spans="1:5" ht="13.5" customHeight="1" x14ac:dyDescent="0.25">
      <c r="A12" s="22" t="s">
        <v>105</v>
      </c>
      <c r="B12" s="22">
        <v>3.48</v>
      </c>
      <c r="C12" s="22">
        <v>175.2</v>
      </c>
      <c r="D12" s="17">
        <f t="shared" si="0"/>
        <v>0.6096959999999999</v>
      </c>
      <c r="E12" s="12"/>
    </row>
    <row r="13" spans="1:5" s="6" customFormat="1" x14ac:dyDescent="0.25">
      <c r="A13" s="22" t="s">
        <v>64</v>
      </c>
      <c r="B13" s="22">
        <v>3.48</v>
      </c>
      <c r="C13" s="22">
        <v>480</v>
      </c>
      <c r="D13" s="17">
        <f t="shared" si="0"/>
        <v>1.6704000000000001</v>
      </c>
      <c r="E13" s="25"/>
    </row>
    <row r="14" spans="1:5" x14ac:dyDescent="0.25">
      <c r="A14" s="15" t="s">
        <v>135</v>
      </c>
      <c r="B14" s="15">
        <v>30</v>
      </c>
      <c r="C14" s="15"/>
      <c r="D14" s="16">
        <f>D15+D16+D17+D19</f>
        <v>2.3001959999999997</v>
      </c>
      <c r="E14" s="12"/>
    </row>
    <row r="15" spans="1:5" x14ac:dyDescent="0.25">
      <c r="A15" s="21" t="s">
        <v>43</v>
      </c>
      <c r="B15" s="22">
        <v>22.5</v>
      </c>
      <c r="C15" s="22">
        <v>70</v>
      </c>
      <c r="D15" s="17">
        <f t="shared" si="0"/>
        <v>1.575</v>
      </c>
      <c r="E15" s="12"/>
    </row>
    <row r="16" spans="1:5" x14ac:dyDescent="0.25">
      <c r="A16" s="21" t="s">
        <v>65</v>
      </c>
      <c r="B16" s="22">
        <v>1.2</v>
      </c>
      <c r="C16" s="22">
        <v>24.88</v>
      </c>
      <c r="D16" s="17">
        <f t="shared" si="0"/>
        <v>2.9855999999999997E-2</v>
      </c>
      <c r="E16" s="12"/>
    </row>
    <row r="17" spans="1:5" x14ac:dyDescent="0.25">
      <c r="A17" s="21" t="s">
        <v>64</v>
      </c>
      <c r="B17" s="22">
        <v>1.2</v>
      </c>
      <c r="C17" s="22">
        <v>480</v>
      </c>
      <c r="D17" s="17">
        <f t="shared" si="0"/>
        <v>0.57599999999999996</v>
      </c>
      <c r="E17" s="12"/>
    </row>
    <row r="18" spans="1:5" x14ac:dyDescent="0.25">
      <c r="A18" s="21" t="s">
        <v>88</v>
      </c>
      <c r="B18" s="22">
        <v>1.4999999999999999E-2</v>
      </c>
      <c r="C18" s="22">
        <v>4.26</v>
      </c>
      <c r="D18" s="17">
        <v>4.26</v>
      </c>
      <c r="E18" s="12"/>
    </row>
    <row r="19" spans="1:5" x14ac:dyDescent="0.25">
      <c r="A19" s="26" t="s">
        <v>49</v>
      </c>
      <c r="B19" s="27">
        <v>3</v>
      </c>
      <c r="C19" s="27">
        <v>39.78</v>
      </c>
      <c r="D19" s="17">
        <f t="shared" si="0"/>
        <v>0.11934</v>
      </c>
      <c r="E19" s="12"/>
    </row>
    <row r="20" spans="1:5" x14ac:dyDescent="0.25">
      <c r="A20" s="15" t="s">
        <v>138</v>
      </c>
      <c r="B20" s="15">
        <v>200</v>
      </c>
      <c r="C20" s="15"/>
      <c r="D20" s="16">
        <f>D149+D22+D23+D24</f>
        <v>0.70199999999999996</v>
      </c>
      <c r="E20" s="12"/>
    </row>
    <row r="21" spans="1:5" x14ac:dyDescent="0.25">
      <c r="A21" s="21" t="s">
        <v>137</v>
      </c>
      <c r="B21" s="22">
        <v>2</v>
      </c>
      <c r="C21" s="22">
        <v>70</v>
      </c>
      <c r="D21" s="61">
        <f t="shared" ref="D21:D24" si="1">B21*C21/1000</f>
        <v>0.14000000000000001</v>
      </c>
      <c r="E21" s="12"/>
    </row>
    <row r="22" spans="1:5" x14ac:dyDescent="0.25">
      <c r="A22" s="21" t="s">
        <v>139</v>
      </c>
      <c r="B22" s="22">
        <v>50</v>
      </c>
      <c r="C22" s="22"/>
      <c r="D22" s="61">
        <f t="shared" si="1"/>
        <v>0</v>
      </c>
      <c r="E22" s="12"/>
    </row>
    <row r="23" spans="1:5" x14ac:dyDescent="0.25">
      <c r="A23" s="21" t="s">
        <v>49</v>
      </c>
      <c r="B23" s="22">
        <v>15</v>
      </c>
      <c r="C23" s="22">
        <v>46.8</v>
      </c>
      <c r="D23" s="61">
        <f t="shared" si="1"/>
        <v>0.70199999999999996</v>
      </c>
      <c r="E23" s="12"/>
    </row>
    <row r="24" spans="1:5" x14ac:dyDescent="0.25">
      <c r="A24" s="26" t="s">
        <v>58</v>
      </c>
      <c r="B24" s="27">
        <v>170</v>
      </c>
      <c r="C24" s="27"/>
      <c r="D24" s="61">
        <f t="shared" si="1"/>
        <v>0</v>
      </c>
      <c r="E24" s="12"/>
    </row>
    <row r="25" spans="1:5" x14ac:dyDescent="0.25">
      <c r="A25" s="15" t="s">
        <v>163</v>
      </c>
      <c r="B25" s="15"/>
      <c r="C25" s="54"/>
      <c r="D25" s="16">
        <v>1.28</v>
      </c>
      <c r="E25" s="12"/>
    </row>
    <row r="26" spans="1:5" x14ac:dyDescent="0.25">
      <c r="A26" s="15" t="s">
        <v>108</v>
      </c>
      <c r="B26" s="15">
        <v>200</v>
      </c>
      <c r="C26" s="15">
        <v>78</v>
      </c>
      <c r="D26" s="16">
        <f t="shared" ref="D26" si="2">C26*B26/1000</f>
        <v>15.6</v>
      </c>
    </row>
    <row r="27" spans="1:5" x14ac:dyDescent="0.25">
      <c r="A27" s="84" t="s">
        <v>174</v>
      </c>
      <c r="B27" s="85">
        <v>82</v>
      </c>
      <c r="C27" s="85">
        <v>40</v>
      </c>
      <c r="D27" s="86">
        <v>36.19</v>
      </c>
    </row>
    <row r="28" spans="1:5" x14ac:dyDescent="0.25">
      <c r="A28" s="22"/>
      <c r="B28" s="22"/>
      <c r="C28" s="22"/>
      <c r="D28" s="17"/>
    </row>
    <row r="29" spans="1:5" x14ac:dyDescent="0.25">
      <c r="A29" s="12"/>
      <c r="B29" s="11"/>
      <c r="C29" s="11"/>
      <c r="D29" s="11"/>
    </row>
    <row r="30" spans="1:5" x14ac:dyDescent="0.25">
      <c r="B30" s="9"/>
      <c r="C30" s="9"/>
      <c r="D30" s="9"/>
    </row>
    <row r="31" spans="1:5" x14ac:dyDescent="0.25">
      <c r="B31" s="9"/>
      <c r="C31" s="9"/>
      <c r="D31" s="9"/>
    </row>
    <row r="32" spans="1:5" x14ac:dyDescent="0.25">
      <c r="B32" s="9"/>
      <c r="C32" s="9"/>
      <c r="D32" s="9"/>
    </row>
    <row r="33" spans="2:4" x14ac:dyDescent="0.25">
      <c r="B33" s="9"/>
      <c r="C33" s="9"/>
      <c r="D33" s="9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7"/>
  <sheetViews>
    <sheetView tabSelected="1" view="pageBreakPreview" zoomScale="60" zoomScaleNormal="100" workbookViewId="0">
      <selection activeCell="A7" sqref="A7:D15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119</v>
      </c>
      <c r="B1" s="35">
        <f>D3+D7+D16+D21+D22+D23</f>
        <v>54.284608000000006</v>
      </c>
      <c r="C1" s="6"/>
      <c r="D1" s="6"/>
    </row>
    <row r="2" spans="1:4" x14ac:dyDescent="0.25">
      <c r="A2" s="6"/>
      <c r="B2" s="34" t="s">
        <v>44</v>
      </c>
      <c r="C2" s="34" t="s">
        <v>45</v>
      </c>
      <c r="D2" s="34" t="s">
        <v>46</v>
      </c>
    </row>
    <row r="3" spans="1:4" s="6" customFormat="1" ht="45" customHeight="1" x14ac:dyDescent="0.25">
      <c r="A3" s="15" t="s">
        <v>136</v>
      </c>
      <c r="B3" s="15">
        <v>150</v>
      </c>
      <c r="C3" s="16"/>
      <c r="D3" s="16">
        <f>D4+D5+D6</f>
        <v>8.31</v>
      </c>
    </row>
    <row r="4" spans="1:4" s="6" customFormat="1" x14ac:dyDescent="0.25">
      <c r="A4" s="21" t="s">
        <v>52</v>
      </c>
      <c r="B4" s="22">
        <v>169.5</v>
      </c>
      <c r="C4" s="17">
        <v>20</v>
      </c>
      <c r="D4" s="19">
        <f>C4*B4/1000</f>
        <v>3.39</v>
      </c>
    </row>
    <row r="5" spans="1:4" s="6" customFormat="1" x14ac:dyDescent="0.25">
      <c r="A5" s="21" t="s">
        <v>137</v>
      </c>
      <c r="B5" s="22">
        <v>24</v>
      </c>
      <c r="C5" s="22">
        <v>70</v>
      </c>
      <c r="D5" s="19">
        <f t="shared" ref="D5:D6" si="0">C5*B5/1000</f>
        <v>1.68</v>
      </c>
    </row>
    <row r="6" spans="1:4" s="6" customFormat="1" ht="17.25" customHeight="1" x14ac:dyDescent="0.25">
      <c r="A6" s="26" t="s">
        <v>64</v>
      </c>
      <c r="B6" s="27">
        <v>6.75</v>
      </c>
      <c r="C6" s="27">
        <v>480</v>
      </c>
      <c r="D6" s="19">
        <f t="shared" si="0"/>
        <v>3.24</v>
      </c>
    </row>
    <row r="7" spans="1:4" s="6" customFormat="1" x14ac:dyDescent="0.25">
      <c r="A7" s="15" t="s">
        <v>74</v>
      </c>
      <c r="B7" s="7">
        <v>70</v>
      </c>
      <c r="C7" s="15"/>
      <c r="D7" s="16">
        <f>SUM(D8:D15)</f>
        <v>23.276807999999999</v>
      </c>
    </row>
    <row r="8" spans="1:4" s="6" customFormat="1" x14ac:dyDescent="0.25">
      <c r="A8" s="21" t="s">
        <v>149</v>
      </c>
      <c r="B8" s="22">
        <v>117</v>
      </c>
      <c r="C8" s="22">
        <v>149.9</v>
      </c>
      <c r="D8" s="19">
        <f>C8*B8/1000</f>
        <v>17.5383</v>
      </c>
    </row>
    <row r="9" spans="1:4" s="6" customFormat="1" x14ac:dyDescent="0.25">
      <c r="A9" s="21"/>
      <c r="B9" s="22"/>
      <c r="C9" s="17"/>
      <c r="D9" s="19"/>
    </row>
    <row r="10" spans="1:4" s="6" customFormat="1" x14ac:dyDescent="0.25">
      <c r="A10" s="21" t="s">
        <v>185</v>
      </c>
      <c r="B10" s="22">
        <v>30</v>
      </c>
      <c r="C10" s="17"/>
      <c r="D10" s="19">
        <f>SUM(D11:D14)</f>
        <v>2.8692539999999997</v>
      </c>
    </row>
    <row r="11" spans="1:4" s="6" customFormat="1" x14ac:dyDescent="0.25">
      <c r="A11" s="21" t="s">
        <v>43</v>
      </c>
      <c r="B11" s="22">
        <v>30</v>
      </c>
      <c r="C11" s="17">
        <v>70</v>
      </c>
      <c r="D11" s="19">
        <f>C11*B11/1000</f>
        <v>2.1</v>
      </c>
    </row>
    <row r="12" spans="1:4" s="6" customFormat="1" x14ac:dyDescent="0.25">
      <c r="A12" s="21" t="s">
        <v>65</v>
      </c>
      <c r="B12" s="22">
        <v>1.5</v>
      </c>
      <c r="C12" s="17">
        <v>24.88</v>
      </c>
      <c r="D12" s="19">
        <f t="shared" ref="D12:D14" si="1">C12*B12/1000</f>
        <v>3.7319999999999999E-2</v>
      </c>
    </row>
    <row r="13" spans="1:4" s="6" customFormat="1" x14ac:dyDescent="0.25">
      <c r="A13" s="21" t="s">
        <v>186</v>
      </c>
      <c r="B13" s="22">
        <v>1.5</v>
      </c>
      <c r="C13" s="17">
        <v>480</v>
      </c>
      <c r="D13" s="19">
        <f t="shared" si="1"/>
        <v>0.72</v>
      </c>
    </row>
    <row r="14" spans="1:4" s="6" customFormat="1" x14ac:dyDescent="0.25">
      <c r="A14" s="21" t="s">
        <v>49</v>
      </c>
      <c r="B14" s="22">
        <v>0.3</v>
      </c>
      <c r="C14" s="17">
        <v>39.78</v>
      </c>
      <c r="D14" s="19">
        <f t="shared" si="1"/>
        <v>1.1933999999999998E-2</v>
      </c>
    </row>
    <row r="15" spans="1:4" s="6" customFormat="1" x14ac:dyDescent="0.25">
      <c r="A15" s="14"/>
      <c r="B15" s="27"/>
      <c r="C15" s="27"/>
      <c r="D15" s="19"/>
    </row>
    <row r="16" spans="1:4" s="6" customFormat="1" x14ac:dyDescent="0.25">
      <c r="A16" s="15" t="s">
        <v>21</v>
      </c>
      <c r="B16" s="15">
        <v>200</v>
      </c>
      <c r="C16" s="15"/>
      <c r="D16" s="16">
        <f>D17+D19+D20</f>
        <v>5.0978000000000003</v>
      </c>
    </row>
    <row r="17" spans="1:4" s="6" customFormat="1" x14ac:dyDescent="0.25">
      <c r="A17" s="21" t="s">
        <v>80</v>
      </c>
      <c r="B17" s="22">
        <v>30</v>
      </c>
      <c r="C17" s="37">
        <v>112.73</v>
      </c>
      <c r="D17" s="19">
        <f t="shared" ref="D17:D20" si="2">C17*B17/1000</f>
        <v>3.3818999999999999</v>
      </c>
    </row>
    <row r="18" spans="1:4" x14ac:dyDescent="0.25">
      <c r="A18" s="21" t="s">
        <v>58</v>
      </c>
      <c r="B18" s="22">
        <v>150</v>
      </c>
      <c r="C18" s="6"/>
      <c r="D18" s="19">
        <f t="shared" si="2"/>
        <v>0</v>
      </c>
    </row>
    <row r="19" spans="1:4" ht="13.5" customHeight="1" x14ac:dyDescent="0.25">
      <c r="A19" s="21" t="s">
        <v>49</v>
      </c>
      <c r="B19" s="22">
        <v>15</v>
      </c>
      <c r="C19" s="22">
        <v>39.78</v>
      </c>
      <c r="D19" s="19">
        <f t="shared" si="2"/>
        <v>0.59670000000000001</v>
      </c>
    </row>
    <row r="20" spans="1:4" s="6" customFormat="1" x14ac:dyDescent="0.25">
      <c r="A20" s="21" t="s">
        <v>97</v>
      </c>
      <c r="B20" s="22">
        <v>8</v>
      </c>
      <c r="C20" s="22">
        <v>139.9</v>
      </c>
      <c r="D20" s="19">
        <f t="shared" si="2"/>
        <v>1.1192</v>
      </c>
    </row>
    <row r="21" spans="1:4" s="6" customFormat="1" x14ac:dyDescent="0.25">
      <c r="A21" s="15" t="s">
        <v>150</v>
      </c>
      <c r="B21" s="15"/>
      <c r="C21" s="15"/>
      <c r="D21" s="16">
        <v>1.34</v>
      </c>
    </row>
    <row r="22" spans="1:4" x14ac:dyDescent="0.25">
      <c r="A22" s="15" t="s">
        <v>62</v>
      </c>
      <c r="B22" s="15"/>
      <c r="C22" s="15"/>
      <c r="D22" s="16">
        <v>1.28</v>
      </c>
    </row>
    <row r="23" spans="1:4" x14ac:dyDescent="0.25">
      <c r="A23" s="15" t="s">
        <v>162</v>
      </c>
      <c r="B23" s="15">
        <v>200</v>
      </c>
      <c r="C23" s="15">
        <v>74.900000000000006</v>
      </c>
      <c r="D23" s="15">
        <f>C23*B23/1000</f>
        <v>14.980000000000002</v>
      </c>
    </row>
    <row r="24" spans="1:4" x14ac:dyDescent="0.25">
      <c r="A24" s="26"/>
      <c r="B24" s="27"/>
      <c r="C24" s="31"/>
      <c r="D24" s="19"/>
    </row>
    <row r="29" spans="1:4" x14ac:dyDescent="0.25">
      <c r="A29" s="25"/>
      <c r="B29" s="22"/>
      <c r="C29" s="22"/>
      <c r="D29" s="22"/>
    </row>
    <row r="30" spans="1:4" x14ac:dyDescent="0.25">
      <c r="A30" s="25"/>
      <c r="B30" s="22"/>
      <c r="C30" s="22"/>
      <c r="D30" s="22"/>
    </row>
    <row r="31" spans="1:4" x14ac:dyDescent="0.25">
      <c r="A31" s="25"/>
      <c r="B31" s="22"/>
      <c r="C31" s="22"/>
      <c r="D31" s="22"/>
    </row>
    <row r="32" spans="1:4" x14ac:dyDescent="0.25">
      <c r="A32" s="25"/>
      <c r="B32" s="22"/>
      <c r="C32" s="22"/>
      <c r="D32" s="22"/>
    </row>
    <row r="33" spans="1:4" x14ac:dyDescent="0.25">
      <c r="A33" s="25"/>
      <c r="B33" s="22"/>
      <c r="C33" s="22"/>
      <c r="D33" s="22"/>
    </row>
    <row r="34" spans="1:4" x14ac:dyDescent="0.25">
      <c r="A34" s="25"/>
      <c r="B34" s="22"/>
      <c r="C34" s="22"/>
      <c r="D34" s="22"/>
    </row>
    <row r="35" spans="1:4" x14ac:dyDescent="0.25">
      <c r="A35" s="25"/>
      <c r="B35" s="22"/>
      <c r="C35" s="22"/>
      <c r="D35" s="22"/>
    </row>
    <row r="36" spans="1:4" x14ac:dyDescent="0.25">
      <c r="A36" s="25"/>
      <c r="B36" s="22"/>
      <c r="C36" s="22"/>
      <c r="D36" s="22"/>
    </row>
    <row r="37" spans="1:4" x14ac:dyDescent="0.25">
      <c r="A37" s="25"/>
      <c r="B37" s="22"/>
      <c r="C37" s="22"/>
      <c r="D37" s="22"/>
    </row>
    <row r="38" spans="1:4" x14ac:dyDescent="0.25">
      <c r="A38" s="12"/>
      <c r="B38" s="11"/>
      <c r="C38" s="11"/>
      <c r="D38" s="11"/>
    </row>
    <row r="39" spans="1:4" x14ac:dyDescent="0.25">
      <c r="B39" s="9"/>
      <c r="C39" s="9"/>
      <c r="D39" s="9"/>
    </row>
    <row r="40" spans="1:4" x14ac:dyDescent="0.25">
      <c r="B40" s="9"/>
      <c r="C40" s="9"/>
      <c r="D40" s="9"/>
    </row>
    <row r="41" spans="1:4" x14ac:dyDescent="0.25">
      <c r="B41" s="9"/>
      <c r="C41" s="9"/>
      <c r="D41" s="9"/>
    </row>
    <row r="42" spans="1:4" x14ac:dyDescent="0.25">
      <c r="B42" s="9"/>
      <c r="C42" s="9"/>
      <c r="D42" s="9"/>
    </row>
    <row r="43" spans="1:4" x14ac:dyDescent="0.25">
      <c r="B43" s="9"/>
      <c r="C43" s="9"/>
      <c r="D43" s="9"/>
    </row>
    <row r="44" spans="1:4" x14ac:dyDescent="0.25">
      <c r="B44" s="9"/>
      <c r="C44" s="9"/>
      <c r="D44" s="9"/>
    </row>
    <row r="45" spans="1:4" x14ac:dyDescent="0.25">
      <c r="B45" s="9"/>
      <c r="C45" s="9"/>
      <c r="D45" s="9"/>
    </row>
    <row r="46" spans="1:4" x14ac:dyDescent="0.25">
      <c r="B46" s="9"/>
      <c r="C46" s="9"/>
      <c r="D46" s="9"/>
    </row>
    <row r="47" spans="1:4" x14ac:dyDescent="0.25">
      <c r="B47" s="9"/>
      <c r="C47" s="9"/>
      <c r="D47" s="9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activeCell="D14" sqref="A14:D14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 t="s">
        <v>119</v>
      </c>
      <c r="B1" s="35">
        <f>D3+D10+D13+D14</f>
        <v>23.8704</v>
      </c>
      <c r="C1" s="6"/>
      <c r="D1" s="6"/>
    </row>
    <row r="2" spans="1:5" x14ac:dyDescent="0.25">
      <c r="A2" s="6"/>
      <c r="B2" s="34" t="s">
        <v>44</v>
      </c>
      <c r="C2" s="34" t="s">
        <v>45</v>
      </c>
      <c r="D2" s="34" t="s">
        <v>46</v>
      </c>
    </row>
    <row r="3" spans="1:5" s="6" customFormat="1" ht="45" customHeight="1" x14ac:dyDescent="0.25">
      <c r="A3" s="15" t="s">
        <v>123</v>
      </c>
      <c r="B3" s="15">
        <v>200</v>
      </c>
      <c r="C3" s="16"/>
      <c r="D3" s="16">
        <f>SUM(D4:D9)</f>
        <v>11.0265</v>
      </c>
      <c r="E3" s="23"/>
    </row>
    <row r="4" spans="1:5" s="6" customFormat="1" x14ac:dyDescent="0.25">
      <c r="A4" s="21" t="s">
        <v>82</v>
      </c>
      <c r="B4" s="11">
        <v>15</v>
      </c>
      <c r="C4" s="11">
        <v>57.24</v>
      </c>
      <c r="D4" s="19">
        <f t="shared" ref="D4:D9" si="0">C4*B4/1000</f>
        <v>0.85860000000000003</v>
      </c>
      <c r="E4" s="23"/>
    </row>
    <row r="5" spans="1:5" s="6" customFormat="1" x14ac:dyDescent="0.25">
      <c r="A5" s="13" t="s">
        <v>106</v>
      </c>
      <c r="B5" s="11">
        <v>11</v>
      </c>
      <c r="C5" s="11">
        <v>39</v>
      </c>
      <c r="D5" s="19">
        <f t="shared" si="0"/>
        <v>0.42899999999999999</v>
      </c>
      <c r="E5" s="23"/>
    </row>
    <row r="6" spans="1:5" s="6" customFormat="1" ht="13.5" customHeight="1" x14ac:dyDescent="0.25">
      <c r="A6" s="13" t="s">
        <v>43</v>
      </c>
      <c r="B6" s="11">
        <v>102</v>
      </c>
      <c r="C6" s="11">
        <v>70</v>
      </c>
      <c r="D6" s="19">
        <f t="shared" si="0"/>
        <v>7.14</v>
      </c>
      <c r="E6" s="23"/>
    </row>
    <row r="7" spans="1:5" s="6" customFormat="1" x14ac:dyDescent="0.25">
      <c r="A7" s="21" t="s">
        <v>58</v>
      </c>
      <c r="B7" s="22">
        <v>70</v>
      </c>
      <c r="C7" s="22"/>
      <c r="D7" s="19">
        <f t="shared" si="0"/>
        <v>0</v>
      </c>
      <c r="E7" s="23"/>
    </row>
    <row r="8" spans="1:5" s="6" customFormat="1" x14ac:dyDescent="0.25">
      <c r="A8" s="13" t="s">
        <v>49</v>
      </c>
      <c r="B8" s="11">
        <v>5</v>
      </c>
      <c r="C8" s="11">
        <v>39.78</v>
      </c>
      <c r="D8" s="19">
        <f t="shared" si="0"/>
        <v>0.19889999999999999</v>
      </c>
      <c r="E8" s="23"/>
    </row>
    <row r="9" spans="1:5" s="6" customFormat="1" x14ac:dyDescent="0.25">
      <c r="A9" s="14" t="s">
        <v>64</v>
      </c>
      <c r="B9" s="56">
        <v>5</v>
      </c>
      <c r="C9" s="56">
        <v>480</v>
      </c>
      <c r="D9" s="20">
        <f t="shared" si="0"/>
        <v>2.4</v>
      </c>
      <c r="E9" s="23"/>
    </row>
    <row r="10" spans="1:5" s="6" customFormat="1" x14ac:dyDescent="0.25">
      <c r="A10" s="10" t="s">
        <v>79</v>
      </c>
      <c r="B10" s="15"/>
      <c r="C10" s="15"/>
      <c r="D10" s="16">
        <f>SUM(D11:D12)</f>
        <v>4.0838999999999999</v>
      </c>
      <c r="E10" s="23"/>
    </row>
    <row r="11" spans="1:5" ht="30" x14ac:dyDescent="0.25">
      <c r="A11" s="18" t="s">
        <v>81</v>
      </c>
      <c r="B11" s="37">
        <v>30</v>
      </c>
      <c r="C11" s="37">
        <v>112.73</v>
      </c>
      <c r="D11" s="30">
        <f>C11*B11/1000</f>
        <v>3.3818999999999999</v>
      </c>
      <c r="E11" s="9"/>
    </row>
    <row r="12" spans="1:5" ht="13.5" customHeight="1" x14ac:dyDescent="0.25">
      <c r="A12" s="26" t="s">
        <v>49</v>
      </c>
      <c r="B12" s="27">
        <v>15</v>
      </c>
      <c r="C12" s="27">
        <v>46.8</v>
      </c>
      <c r="D12" s="36">
        <f>C12*B12/1000</f>
        <v>0.70199999999999996</v>
      </c>
      <c r="E12" s="9"/>
    </row>
    <row r="13" spans="1:5" s="6" customFormat="1" x14ac:dyDescent="0.25">
      <c r="A13" s="15" t="s">
        <v>62</v>
      </c>
      <c r="B13" s="15"/>
      <c r="C13" s="54"/>
      <c r="D13" s="16">
        <v>1.28</v>
      </c>
      <c r="E13" s="23"/>
    </row>
    <row r="14" spans="1:5" ht="30" x14ac:dyDescent="0.25">
      <c r="A14" s="84" t="s">
        <v>175</v>
      </c>
      <c r="B14" s="85">
        <v>35</v>
      </c>
      <c r="C14" s="85">
        <v>7.48</v>
      </c>
      <c r="D14" s="88">
        <v>7.48</v>
      </c>
    </row>
    <row r="15" spans="1:5" x14ac:dyDescent="0.25">
      <c r="A15" s="22"/>
      <c r="B15" s="22"/>
      <c r="C15" s="22"/>
      <c r="D15" s="17"/>
      <c r="E15" s="9"/>
    </row>
    <row r="16" spans="1:5" x14ac:dyDescent="0.25">
      <c r="A16" s="22"/>
      <c r="B16" s="22"/>
      <c r="C16" s="22"/>
      <c r="D16" s="17"/>
      <c r="E16" s="9"/>
    </row>
    <row r="17" spans="1:5" x14ac:dyDescent="0.25">
      <c r="A17" s="22"/>
      <c r="B17" s="22"/>
      <c r="C17" s="17"/>
      <c r="D17" s="17"/>
      <c r="E17" s="9"/>
    </row>
    <row r="18" spans="1:5" x14ac:dyDescent="0.25">
      <c r="A18" s="22"/>
      <c r="B18" s="22"/>
      <c r="C18" s="17"/>
      <c r="D18" s="17"/>
      <c r="E18" s="9"/>
    </row>
    <row r="19" spans="1:5" x14ac:dyDescent="0.25">
      <c r="A19" s="22"/>
      <c r="B19" s="22"/>
      <c r="C19" s="22"/>
      <c r="D19" s="17"/>
      <c r="E19" s="9"/>
    </row>
    <row r="20" spans="1:5" x14ac:dyDescent="0.25">
      <c r="A20" s="22"/>
      <c r="B20" s="22"/>
      <c r="C20" s="22"/>
      <c r="D20" s="17"/>
      <c r="E20" s="9"/>
    </row>
    <row r="21" spans="1:5" x14ac:dyDescent="0.25">
      <c r="A21" s="22"/>
      <c r="B21" s="22"/>
      <c r="C21" s="22"/>
      <c r="D21" s="17"/>
      <c r="E21" s="9"/>
    </row>
    <row r="22" spans="1:5" x14ac:dyDescent="0.25">
      <c r="A22" s="6"/>
      <c r="B22" s="23"/>
      <c r="C22" s="23"/>
      <c r="D22" s="23"/>
      <c r="E22" s="9"/>
    </row>
    <row r="23" spans="1:5" x14ac:dyDescent="0.25">
      <c r="A23" s="6"/>
      <c r="B23" s="23"/>
      <c r="C23" s="23"/>
      <c r="D23" s="23"/>
      <c r="E23" s="9"/>
    </row>
    <row r="24" spans="1:5" x14ac:dyDescent="0.25">
      <c r="A24" s="6"/>
      <c r="B24" s="23"/>
      <c r="C24" s="23"/>
      <c r="D24" s="23"/>
      <c r="E24" s="9"/>
    </row>
    <row r="25" spans="1:5" x14ac:dyDescent="0.25">
      <c r="A25" s="6"/>
      <c r="B25" s="23"/>
      <c r="C25" s="23"/>
      <c r="D25" s="23"/>
      <c r="E25" s="9"/>
    </row>
    <row r="26" spans="1:5" x14ac:dyDescent="0.25">
      <c r="A26" s="6"/>
      <c r="B26" s="23"/>
      <c r="C26" s="23"/>
      <c r="D26" s="23"/>
      <c r="E26" s="9"/>
    </row>
    <row r="27" spans="1:5" x14ac:dyDescent="0.25">
      <c r="A27" s="6"/>
      <c r="B27" s="23"/>
      <c r="C27" s="23"/>
      <c r="D27" s="23"/>
      <c r="E27" s="9"/>
    </row>
    <row r="28" spans="1:5" x14ac:dyDescent="0.25">
      <c r="B28" s="9"/>
      <c r="C28" s="9"/>
      <c r="D28" s="9"/>
      <c r="E28" s="9"/>
    </row>
    <row r="29" spans="1:5" x14ac:dyDescent="0.25">
      <c r="B29" s="9"/>
      <c r="C29" s="9"/>
      <c r="D29" s="9"/>
      <c r="E29" s="9"/>
    </row>
    <row r="30" spans="1:5" x14ac:dyDescent="0.25">
      <c r="B30" s="9"/>
      <c r="C30" s="9"/>
      <c r="D30" s="9"/>
      <c r="E30" s="9"/>
    </row>
    <row r="31" spans="1:5" x14ac:dyDescent="0.25">
      <c r="B31" s="9"/>
      <c r="C31" s="9"/>
      <c r="D31" s="9"/>
      <c r="E31" s="9"/>
    </row>
    <row r="32" spans="1:5" x14ac:dyDescent="0.25">
      <c r="B32" s="9"/>
      <c r="C32" s="9"/>
      <c r="D32" s="9"/>
      <c r="E32" s="9"/>
    </row>
    <row r="33" spans="2:5" x14ac:dyDescent="0.25">
      <c r="B33" s="9"/>
      <c r="C33" s="9"/>
      <c r="D33" s="9"/>
      <c r="E33" s="9"/>
    </row>
    <row r="34" spans="2:5" x14ac:dyDescent="0.25">
      <c r="B34" s="9"/>
      <c r="C34" s="9"/>
      <c r="D34" s="9"/>
      <c r="E34" s="9"/>
    </row>
    <row r="35" spans="2:5" x14ac:dyDescent="0.25">
      <c r="B35" s="9"/>
      <c r="C35" s="9"/>
      <c r="D35" s="9"/>
      <c r="E35" s="9"/>
    </row>
    <row r="36" spans="2:5" x14ac:dyDescent="0.25">
      <c r="B36" s="9"/>
      <c r="C36" s="9"/>
      <c r="D36" s="9"/>
      <c r="E36" s="9"/>
    </row>
    <row r="37" spans="2:5" x14ac:dyDescent="0.25">
      <c r="B37" s="9"/>
      <c r="C37" s="9"/>
      <c r="D37" s="9"/>
      <c r="E37" s="9"/>
    </row>
    <row r="38" spans="2:5" x14ac:dyDescent="0.25">
      <c r="B38" s="9"/>
      <c r="C38" s="9"/>
      <c r="D38" s="9"/>
      <c r="E38" s="9"/>
    </row>
    <row r="39" spans="2:5" x14ac:dyDescent="0.25">
      <c r="B39" s="9"/>
      <c r="C39" s="9"/>
      <c r="D39" s="9"/>
      <c r="E39" s="9"/>
    </row>
    <row r="40" spans="2:5" x14ac:dyDescent="0.25">
      <c r="B40" s="9"/>
      <c r="C40" s="9"/>
      <c r="D40" s="9"/>
      <c r="E40" s="9"/>
    </row>
    <row r="41" spans="2:5" x14ac:dyDescent="0.25">
      <c r="B41" s="9"/>
      <c r="C41" s="9"/>
      <c r="D41" s="9"/>
      <c r="E41" s="9"/>
    </row>
    <row r="42" spans="2:5" x14ac:dyDescent="0.25">
      <c r="B42" s="9"/>
      <c r="C42" s="9"/>
      <c r="D42" s="9"/>
      <c r="E42" s="9"/>
    </row>
    <row r="43" spans="2:5" x14ac:dyDescent="0.25">
      <c r="B43" s="9"/>
      <c r="C43" s="9"/>
      <c r="D43" s="9"/>
      <c r="E43" s="9"/>
    </row>
    <row r="44" spans="2:5" x14ac:dyDescent="0.25">
      <c r="E44" s="9"/>
    </row>
    <row r="45" spans="2:5" x14ac:dyDescent="0.25">
      <c r="E45" s="9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activeCell="A11" sqref="A1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 t="s">
        <v>119</v>
      </c>
      <c r="B1" s="35">
        <f>D3+D10+D11+D12+D13</f>
        <v>84.065798000000001</v>
      </c>
      <c r="C1" s="6"/>
      <c r="D1" s="6"/>
    </row>
    <row r="2" spans="1:4" x14ac:dyDescent="0.25">
      <c r="A2" s="6"/>
      <c r="B2" s="34" t="s">
        <v>44</v>
      </c>
      <c r="C2" s="34" t="s">
        <v>45</v>
      </c>
      <c r="D2" s="34" t="s">
        <v>46</v>
      </c>
    </row>
    <row r="3" spans="1:4" s="6" customFormat="1" ht="45" customHeight="1" x14ac:dyDescent="0.25">
      <c r="A3" s="15" t="s">
        <v>143</v>
      </c>
      <c r="B3" s="7">
        <v>200</v>
      </c>
      <c r="C3" s="15"/>
      <c r="D3" s="16">
        <f>SUM(D4:D9)</f>
        <v>34.180798000000003</v>
      </c>
    </row>
    <row r="4" spans="1:4" s="6" customFormat="1" x14ac:dyDescent="0.25">
      <c r="A4" s="22" t="s">
        <v>144</v>
      </c>
      <c r="B4" s="22">
        <v>207.5</v>
      </c>
      <c r="C4" s="17">
        <v>141</v>
      </c>
      <c r="D4" s="19">
        <f t="shared" ref="D4:D9" si="0">C4*B4/1000</f>
        <v>29.2575</v>
      </c>
    </row>
    <row r="5" spans="1:4" s="6" customFormat="1" x14ac:dyDescent="0.25">
      <c r="A5" s="22" t="s">
        <v>73</v>
      </c>
      <c r="B5" s="22">
        <v>11</v>
      </c>
      <c r="C5" s="17">
        <v>84.558000000000007</v>
      </c>
      <c r="D5" s="19">
        <f t="shared" si="0"/>
        <v>0.93013800000000002</v>
      </c>
    </row>
    <row r="6" spans="1:4" s="6" customFormat="1" ht="17.25" customHeight="1" x14ac:dyDescent="0.25">
      <c r="A6" s="21" t="s">
        <v>55</v>
      </c>
      <c r="B6" s="22">
        <v>22</v>
      </c>
      <c r="C6" s="22">
        <v>29.9</v>
      </c>
      <c r="D6" s="19">
        <f t="shared" si="0"/>
        <v>0.65779999999999994</v>
      </c>
    </row>
    <row r="7" spans="1:4" s="6" customFormat="1" x14ac:dyDescent="0.25">
      <c r="A7" s="22" t="s">
        <v>53</v>
      </c>
      <c r="B7" s="22">
        <v>14</v>
      </c>
      <c r="C7" s="22">
        <v>37.9</v>
      </c>
      <c r="D7" s="19">
        <f t="shared" si="0"/>
        <v>0.53060000000000007</v>
      </c>
    </row>
    <row r="8" spans="1:4" s="6" customFormat="1" x14ac:dyDescent="0.25">
      <c r="A8" s="22" t="s">
        <v>145</v>
      </c>
      <c r="B8" s="22">
        <v>49</v>
      </c>
      <c r="C8" s="22">
        <v>57.24</v>
      </c>
      <c r="D8" s="19">
        <f t="shared" si="0"/>
        <v>2.8047600000000004</v>
      </c>
    </row>
    <row r="9" spans="1:4" s="6" customFormat="1" x14ac:dyDescent="0.25">
      <c r="A9" s="22" t="s">
        <v>58</v>
      </c>
      <c r="B9" s="22">
        <v>104</v>
      </c>
      <c r="C9" s="22"/>
      <c r="D9" s="19">
        <f t="shared" si="0"/>
        <v>0</v>
      </c>
    </row>
    <row r="10" spans="1:4" s="6" customFormat="1" x14ac:dyDescent="0.25">
      <c r="A10" s="15" t="s">
        <v>62</v>
      </c>
      <c r="B10" s="15"/>
      <c r="C10" s="54"/>
      <c r="D10" s="16">
        <v>1.28</v>
      </c>
    </row>
    <row r="11" spans="1:4" x14ac:dyDescent="0.25">
      <c r="A11" s="15" t="s">
        <v>107</v>
      </c>
      <c r="B11" s="15"/>
      <c r="C11" s="54"/>
      <c r="D11" s="16">
        <v>1.34</v>
      </c>
    </row>
    <row r="12" spans="1:4" ht="13.5" customHeight="1" x14ac:dyDescent="0.25">
      <c r="A12" s="21" t="s">
        <v>164</v>
      </c>
      <c r="B12" s="22">
        <v>150</v>
      </c>
      <c r="C12" s="22">
        <v>199.9</v>
      </c>
      <c r="D12" s="19">
        <f t="shared" ref="D12" si="1">C12*B12/1000</f>
        <v>29.984999999999999</v>
      </c>
    </row>
    <row r="13" spans="1:4" s="6" customFormat="1" x14ac:dyDescent="0.25">
      <c r="A13" s="15" t="s">
        <v>47</v>
      </c>
      <c r="B13" s="15">
        <v>200</v>
      </c>
      <c r="C13" s="54">
        <v>86.4</v>
      </c>
      <c r="D13" s="15">
        <f>C13*B13/1000</f>
        <v>17.28</v>
      </c>
    </row>
    <row r="14" spans="1:4" x14ac:dyDescent="0.25">
      <c r="A14" s="22"/>
      <c r="B14" s="22"/>
      <c r="C14" s="22"/>
      <c r="D14" s="17"/>
    </row>
    <row r="15" spans="1:4" x14ac:dyDescent="0.25">
      <c r="A15" s="22"/>
      <c r="B15" s="22"/>
      <c r="C15" s="22"/>
      <c r="D15" s="22"/>
    </row>
    <row r="16" spans="1:4" x14ac:dyDescent="0.25">
      <c r="A16" s="22"/>
      <c r="B16" s="22"/>
      <c r="C16" s="22"/>
      <c r="D16" s="22"/>
    </row>
    <row r="17" spans="1:4" x14ac:dyDescent="0.25">
      <c r="A17" s="29"/>
      <c r="B17" s="22"/>
      <c r="C17" s="22"/>
      <c r="D17" s="17"/>
    </row>
    <row r="18" spans="1:4" x14ac:dyDescent="0.25">
      <c r="A18" s="22"/>
      <c r="B18" s="25"/>
      <c r="C18" s="22"/>
      <c r="D18" s="17"/>
    </row>
    <row r="19" spans="1:4" x14ac:dyDescent="0.25">
      <c r="A19" s="22"/>
      <c r="B19" s="25"/>
      <c r="C19" s="22"/>
      <c r="D19" s="17"/>
    </row>
    <row r="20" spans="1:4" x14ac:dyDescent="0.25">
      <c r="A20" s="22"/>
      <c r="B20" s="25"/>
      <c r="C20" s="22"/>
      <c r="D20" s="17"/>
    </row>
    <row r="21" spans="1:4" x14ac:dyDescent="0.25">
      <c r="A21" s="22"/>
      <c r="B21" s="22"/>
      <c r="C21" s="22"/>
      <c r="D21" s="17"/>
    </row>
    <row r="22" spans="1:4" x14ac:dyDescent="0.25">
      <c r="A22" s="22"/>
      <c r="B22" s="22"/>
      <c r="C22" s="22"/>
      <c r="D22" s="22"/>
    </row>
    <row r="23" spans="1:4" x14ac:dyDescent="0.25">
      <c r="A23" s="22"/>
      <c r="B23" s="22"/>
      <c r="C23" s="22"/>
      <c r="D23" s="17"/>
    </row>
    <row r="24" spans="1:4" x14ac:dyDescent="0.25">
      <c r="A24" s="22"/>
      <c r="B24" s="22"/>
      <c r="C24" s="22"/>
      <c r="D24" s="17"/>
    </row>
    <row r="25" spans="1:4" x14ac:dyDescent="0.25">
      <c r="A25" s="22"/>
      <c r="B25" s="22"/>
      <c r="C25" s="22"/>
      <c r="D25" s="17"/>
    </row>
    <row r="26" spans="1:4" x14ac:dyDescent="0.25">
      <c r="A26" s="22"/>
      <c r="B26" s="22"/>
      <c r="C26" s="22"/>
      <c r="D26" s="19"/>
    </row>
    <row r="27" spans="1:4" x14ac:dyDescent="0.25">
      <c r="A27" s="22"/>
      <c r="B27" s="22"/>
      <c r="C27" s="22"/>
      <c r="D27" s="19"/>
    </row>
    <row r="28" spans="1:4" x14ac:dyDescent="0.25">
      <c r="A28" s="22"/>
      <c r="B28" s="22"/>
      <c r="C28" s="22"/>
      <c r="D28" s="19"/>
    </row>
    <row r="29" spans="1:4" x14ac:dyDescent="0.25">
      <c r="A29" s="22"/>
      <c r="B29" s="22"/>
      <c r="C29" s="22"/>
      <c r="D29" s="17"/>
    </row>
    <row r="30" spans="1:4" x14ac:dyDescent="0.25">
      <c r="A30" s="22"/>
      <c r="B30" s="22"/>
      <c r="C30" s="22"/>
      <c r="D30" s="17"/>
    </row>
    <row r="31" spans="1:4" x14ac:dyDescent="0.25">
      <c r="A31" s="22"/>
      <c r="B31" s="22"/>
      <c r="C31" s="22"/>
      <c r="D31" s="17"/>
    </row>
    <row r="32" spans="1:4" x14ac:dyDescent="0.25">
      <c r="A32" s="22"/>
      <c r="B32" s="22"/>
      <c r="C32" s="22"/>
      <c r="D32" s="17"/>
    </row>
    <row r="33" spans="1:6" x14ac:dyDescent="0.25">
      <c r="A33" s="22"/>
      <c r="B33" s="22"/>
      <c r="C33" s="22"/>
      <c r="D33" s="17"/>
    </row>
    <row r="34" spans="1:6" x14ac:dyDescent="0.25">
      <c r="A34" s="22"/>
      <c r="B34" s="22"/>
      <c r="C34" s="22"/>
      <c r="D34" s="17"/>
    </row>
    <row r="35" spans="1:6" x14ac:dyDescent="0.25">
      <c r="A35" s="22"/>
      <c r="B35" s="22"/>
      <c r="C35" s="22"/>
      <c r="D35" s="22"/>
    </row>
    <row r="36" spans="1:6" x14ac:dyDescent="0.25">
      <c r="A36" s="12"/>
      <c r="B36" s="11"/>
      <c r="C36" s="11"/>
      <c r="D36" s="11"/>
    </row>
    <row r="37" spans="1:6" x14ac:dyDescent="0.25">
      <c r="A37" s="12"/>
      <c r="B37" s="11"/>
      <c r="C37" s="11"/>
      <c r="D37" s="11"/>
      <c r="E37" s="23"/>
      <c r="F37" s="9"/>
    </row>
    <row r="38" spans="1:6" x14ac:dyDescent="0.25">
      <c r="A38" s="12"/>
      <c r="B38" s="11"/>
      <c r="C38" s="11"/>
      <c r="D38" s="11"/>
      <c r="E38" s="9"/>
      <c r="F38" s="9"/>
    </row>
    <row r="39" spans="1:6" x14ac:dyDescent="0.25">
      <c r="A39" s="12"/>
      <c r="B39" s="11"/>
      <c r="C39" s="11"/>
      <c r="D39" s="11"/>
      <c r="E39" s="9"/>
      <c r="F39" s="9"/>
    </row>
    <row r="40" spans="1:6" x14ac:dyDescent="0.25">
      <c r="A40" s="12"/>
      <c r="B40" s="11"/>
      <c r="C40" s="11"/>
      <c r="D40" s="11"/>
      <c r="E40" s="9"/>
      <c r="F40" s="9"/>
    </row>
    <row r="41" spans="1:6" x14ac:dyDescent="0.25">
      <c r="E41" s="9"/>
      <c r="F41" s="9"/>
    </row>
    <row r="42" spans="1:6" x14ac:dyDescent="0.25">
      <c r="E42" s="9"/>
      <c r="F42" s="9"/>
    </row>
    <row r="43" spans="1:6" x14ac:dyDescent="0.25">
      <c r="E43" s="9"/>
      <c r="F43" s="9"/>
    </row>
    <row r="44" spans="1:6" x14ac:dyDescent="0.25">
      <c r="E44" s="9"/>
      <c r="F44" s="9"/>
    </row>
    <row r="45" spans="1:6" x14ac:dyDescent="0.25">
      <c r="E45" s="9"/>
      <c r="F45" s="9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activeCell="B2" sqref="B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 t="s">
        <v>119</v>
      </c>
      <c r="B1" s="35">
        <f>D3+D9+D13+D14+D15+D21</f>
        <v>50.721577000000011</v>
      </c>
      <c r="C1" s="6"/>
      <c r="D1" s="6"/>
    </row>
    <row r="2" spans="1:15" x14ac:dyDescent="0.25">
      <c r="A2" s="6"/>
      <c r="B2" s="34" t="s">
        <v>44</v>
      </c>
      <c r="C2" s="34" t="s">
        <v>45</v>
      </c>
      <c r="D2" s="34" t="s">
        <v>46</v>
      </c>
    </row>
    <row r="3" spans="1:15" s="6" customFormat="1" ht="45" customHeight="1" x14ac:dyDescent="0.25">
      <c r="A3" s="15" t="s">
        <v>140</v>
      </c>
      <c r="B3" s="33">
        <v>70</v>
      </c>
      <c r="C3" s="15"/>
      <c r="D3" s="63">
        <f>SUM(D4:D8)</f>
        <v>29.120640000000002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6" customFormat="1" x14ac:dyDescent="0.25">
      <c r="A4" s="21" t="s">
        <v>61</v>
      </c>
      <c r="B4" s="11">
        <v>81</v>
      </c>
      <c r="C4" s="11">
        <v>270</v>
      </c>
      <c r="D4" s="19">
        <f t="shared" ref="D4:D8" si="0">C4*B4/1000</f>
        <v>21.87</v>
      </c>
      <c r="E4" s="23"/>
    </row>
    <row r="5" spans="1:15" s="6" customFormat="1" x14ac:dyDescent="0.25">
      <c r="A5" s="13" t="s">
        <v>62</v>
      </c>
      <c r="B5" s="11">
        <v>13</v>
      </c>
      <c r="C5" s="11">
        <v>1.28</v>
      </c>
      <c r="D5" s="19">
        <f t="shared" si="0"/>
        <v>1.6640000000000002E-2</v>
      </c>
      <c r="E5" s="23"/>
    </row>
    <row r="6" spans="1:15" s="6" customFormat="1" ht="17.25" customHeight="1" x14ac:dyDescent="0.25">
      <c r="A6" s="13" t="s">
        <v>89</v>
      </c>
      <c r="B6" s="11">
        <v>7.5</v>
      </c>
      <c r="C6" s="11">
        <v>175.2</v>
      </c>
      <c r="D6" s="19">
        <f t="shared" si="0"/>
        <v>1.3140000000000001</v>
      </c>
      <c r="E6" s="23"/>
    </row>
    <row r="7" spans="1:15" s="6" customFormat="1" x14ac:dyDescent="0.25">
      <c r="A7" s="13" t="s">
        <v>43</v>
      </c>
      <c r="B7" s="11">
        <v>16</v>
      </c>
      <c r="C7" s="11">
        <v>70</v>
      </c>
      <c r="D7" s="19">
        <f t="shared" si="0"/>
        <v>1.1200000000000001</v>
      </c>
      <c r="E7" s="23"/>
    </row>
    <row r="8" spans="1:15" s="6" customFormat="1" x14ac:dyDescent="0.25">
      <c r="A8" s="13" t="s">
        <v>64</v>
      </c>
      <c r="B8" s="11">
        <v>10</v>
      </c>
      <c r="C8" s="11">
        <v>480</v>
      </c>
      <c r="D8" s="19">
        <f t="shared" si="0"/>
        <v>4.8</v>
      </c>
      <c r="E8" s="23"/>
    </row>
    <row r="9" spans="1:15" s="6" customFormat="1" x14ac:dyDescent="0.25">
      <c r="A9" s="15" t="s">
        <v>136</v>
      </c>
      <c r="B9" s="15">
        <v>150</v>
      </c>
      <c r="C9" s="16"/>
      <c r="D9" s="16">
        <f>D10+D11+D12</f>
        <v>8.31</v>
      </c>
      <c r="E9" s="23"/>
    </row>
    <row r="10" spans="1:15" s="6" customFormat="1" x14ac:dyDescent="0.25">
      <c r="A10" s="21" t="s">
        <v>52</v>
      </c>
      <c r="B10" s="22">
        <v>169.5</v>
      </c>
      <c r="C10" s="17">
        <v>20</v>
      </c>
      <c r="D10" s="19">
        <f>C10*B10/1000</f>
        <v>3.39</v>
      </c>
      <c r="E10" s="23"/>
    </row>
    <row r="11" spans="1:15" x14ac:dyDescent="0.25">
      <c r="A11" s="21" t="s">
        <v>137</v>
      </c>
      <c r="B11" s="22">
        <v>24</v>
      </c>
      <c r="C11" s="22">
        <v>70</v>
      </c>
      <c r="D11" s="19">
        <f t="shared" ref="D11:D12" si="1">C11*B11/1000</f>
        <v>1.68</v>
      </c>
      <c r="E11" s="9"/>
    </row>
    <row r="12" spans="1:15" ht="13.5" customHeight="1" x14ac:dyDescent="0.25">
      <c r="A12" s="26" t="s">
        <v>64</v>
      </c>
      <c r="B12" s="27">
        <v>6.75</v>
      </c>
      <c r="C12" s="27">
        <v>480</v>
      </c>
      <c r="D12" s="19">
        <f t="shared" si="1"/>
        <v>3.24</v>
      </c>
      <c r="E12" s="9"/>
    </row>
    <row r="13" spans="1:15" s="6" customFormat="1" x14ac:dyDescent="0.25">
      <c r="A13" s="15" t="s">
        <v>62</v>
      </c>
      <c r="B13" s="15"/>
      <c r="C13" s="54"/>
      <c r="D13" s="16">
        <v>1.28</v>
      </c>
      <c r="E13" s="23"/>
    </row>
    <row r="14" spans="1:15" x14ac:dyDescent="0.25">
      <c r="A14" s="15" t="s">
        <v>107</v>
      </c>
      <c r="B14" s="15"/>
      <c r="C14" s="54"/>
      <c r="D14" s="16">
        <v>1.34</v>
      </c>
      <c r="E14" s="9"/>
    </row>
    <row r="15" spans="1:15" x14ac:dyDescent="0.25">
      <c r="A15" s="15" t="s">
        <v>146</v>
      </c>
      <c r="B15" s="15">
        <v>200</v>
      </c>
      <c r="C15" s="15"/>
      <c r="D15" s="16">
        <f>SUM(D16:D19)</f>
        <v>8.1347199999999997</v>
      </c>
      <c r="E15" s="9"/>
    </row>
    <row r="16" spans="1:15" x14ac:dyDescent="0.25">
      <c r="A16" s="21" t="s">
        <v>158</v>
      </c>
      <c r="B16" s="22">
        <v>3</v>
      </c>
      <c r="C16" s="22">
        <v>113.04</v>
      </c>
      <c r="D16" s="19">
        <f t="shared" ref="D16:D19" si="2">C16*B16/1000</f>
        <v>0.33911999999999998</v>
      </c>
      <c r="E16" s="9"/>
    </row>
    <row r="17" spans="1:5" x14ac:dyDescent="0.25">
      <c r="A17" s="21" t="s">
        <v>43</v>
      </c>
      <c r="B17" s="22">
        <v>100</v>
      </c>
      <c r="C17" s="22">
        <v>70</v>
      </c>
      <c r="D17" s="19">
        <f t="shared" si="2"/>
        <v>7</v>
      </c>
      <c r="E17" s="9"/>
    </row>
    <row r="18" spans="1:5" x14ac:dyDescent="0.25">
      <c r="A18" s="21" t="s">
        <v>58</v>
      </c>
      <c r="B18" s="22">
        <v>110</v>
      </c>
      <c r="C18" s="22"/>
      <c r="D18" s="19">
        <f t="shared" si="2"/>
        <v>0</v>
      </c>
      <c r="E18" s="9"/>
    </row>
    <row r="19" spans="1:5" x14ac:dyDescent="0.25">
      <c r="A19" s="21" t="s">
        <v>49</v>
      </c>
      <c r="B19" s="22">
        <v>20</v>
      </c>
      <c r="C19" s="22">
        <v>39.78</v>
      </c>
      <c r="D19" s="19">
        <f t="shared" si="2"/>
        <v>0.79559999999999997</v>
      </c>
    </row>
    <row r="20" spans="1:5" x14ac:dyDescent="0.25">
      <c r="A20" s="22" t="s">
        <v>62</v>
      </c>
      <c r="B20" s="22"/>
      <c r="C20" s="22"/>
      <c r="D20" s="22">
        <v>1.28</v>
      </c>
    </row>
    <row r="21" spans="1:5" x14ac:dyDescent="0.25">
      <c r="A21" s="24" t="s">
        <v>166</v>
      </c>
      <c r="B21" s="15">
        <v>70</v>
      </c>
      <c r="C21" s="15"/>
      <c r="D21" s="16">
        <f>SUM(D22:D27)</f>
        <v>2.5362169999999997</v>
      </c>
    </row>
    <row r="22" spans="1:5" x14ac:dyDescent="0.25">
      <c r="A22" s="21" t="s">
        <v>51</v>
      </c>
      <c r="B22" s="25">
        <v>74.2</v>
      </c>
      <c r="C22" s="22">
        <v>19.899999999999999</v>
      </c>
      <c r="D22" s="17">
        <f t="shared" ref="D22:D27" si="3">B22*C22/1000</f>
        <v>1.47658</v>
      </c>
    </row>
    <row r="23" spans="1:5" x14ac:dyDescent="0.25">
      <c r="A23" s="21" t="s">
        <v>53</v>
      </c>
      <c r="B23" s="25">
        <v>9.1</v>
      </c>
      <c r="C23" s="22">
        <v>37.9</v>
      </c>
      <c r="D23" s="17">
        <f t="shared" si="3"/>
        <v>0.34488999999999997</v>
      </c>
    </row>
    <row r="24" spans="1:5" x14ac:dyDescent="0.25">
      <c r="A24" s="21" t="s">
        <v>73</v>
      </c>
      <c r="B24" s="25">
        <v>7</v>
      </c>
      <c r="C24" s="22">
        <v>84.558000000000007</v>
      </c>
      <c r="D24" s="17">
        <f t="shared" si="3"/>
        <v>0.59190600000000004</v>
      </c>
    </row>
    <row r="25" spans="1:5" x14ac:dyDescent="0.25">
      <c r="A25" s="21" t="s">
        <v>49</v>
      </c>
      <c r="B25" s="22">
        <v>3</v>
      </c>
      <c r="C25" s="22">
        <v>39.78</v>
      </c>
      <c r="D25" s="17">
        <f t="shared" si="3"/>
        <v>0.11934</v>
      </c>
    </row>
    <row r="26" spans="1:5" x14ac:dyDescent="0.25">
      <c r="A26" s="21" t="s">
        <v>167</v>
      </c>
      <c r="B26" s="22">
        <v>0.1</v>
      </c>
      <c r="C26" s="22">
        <v>35.01</v>
      </c>
      <c r="D26" s="17">
        <f t="shared" si="3"/>
        <v>3.5009999999999998E-3</v>
      </c>
      <c r="E26" s="9"/>
    </row>
    <row r="27" spans="1:5" x14ac:dyDescent="0.25">
      <c r="A27" s="26" t="s">
        <v>63</v>
      </c>
      <c r="B27" s="27">
        <v>5</v>
      </c>
      <c r="C27" s="27"/>
      <c r="D27" s="17">
        <f t="shared" si="3"/>
        <v>0</v>
      </c>
      <c r="E27" s="9"/>
    </row>
    <row r="28" spans="1:5" x14ac:dyDescent="0.25">
      <c r="A28" s="12"/>
      <c r="B28" s="11"/>
      <c r="C28" s="11"/>
      <c r="D28" s="11"/>
      <c r="E28" s="9"/>
    </row>
    <row r="29" spans="1:5" x14ac:dyDescent="0.25">
      <c r="A29" s="12"/>
      <c r="B29" s="11"/>
      <c r="C29" s="11"/>
      <c r="D29" s="11"/>
      <c r="E29" s="9"/>
    </row>
    <row r="30" spans="1:5" x14ac:dyDescent="0.25">
      <c r="A30" s="12"/>
      <c r="B30" s="11"/>
      <c r="C30" s="11"/>
      <c r="D30" s="11"/>
      <c r="E30" s="9"/>
    </row>
    <row r="31" spans="1:5" x14ac:dyDescent="0.25">
      <c r="A31" s="12"/>
      <c r="B31" s="11"/>
      <c r="C31" s="11"/>
      <c r="D31" s="11"/>
      <c r="E31" s="9"/>
    </row>
    <row r="32" spans="1:5" x14ac:dyDescent="0.25">
      <c r="A32" s="12"/>
      <c r="B32" s="11"/>
      <c r="C32" s="11"/>
      <c r="D32" s="11"/>
      <c r="E32" s="9"/>
    </row>
    <row r="33" spans="1:5" x14ac:dyDescent="0.25">
      <c r="A33" s="12"/>
      <c r="B33" s="11"/>
      <c r="C33" s="11"/>
      <c r="D33" s="11"/>
      <c r="E33" s="9"/>
    </row>
    <row r="34" spans="1:5" x14ac:dyDescent="0.25">
      <c r="A34" s="12"/>
      <c r="B34" s="11"/>
      <c r="C34" s="11"/>
      <c r="D34" s="11"/>
      <c r="E34" s="9"/>
    </row>
    <row r="35" spans="1:5" x14ac:dyDescent="0.25">
      <c r="E35" s="9"/>
    </row>
    <row r="36" spans="1:5" x14ac:dyDescent="0.25">
      <c r="E36" s="9"/>
    </row>
    <row r="37" spans="1:5" x14ac:dyDescent="0.25">
      <c r="E37" s="9"/>
    </row>
    <row r="38" spans="1:5" x14ac:dyDescent="0.25">
      <c r="E38" s="9"/>
    </row>
    <row r="39" spans="1:5" x14ac:dyDescent="0.25">
      <c r="E39" s="9"/>
    </row>
    <row r="40" spans="1:5" x14ac:dyDescent="0.25">
      <c r="E40" s="9"/>
    </row>
    <row r="41" spans="1:5" x14ac:dyDescent="0.25">
      <c r="E41" s="9"/>
    </row>
    <row r="42" spans="1:5" x14ac:dyDescent="0.25">
      <c r="E42" s="9"/>
    </row>
    <row r="43" spans="1:5" x14ac:dyDescent="0.25">
      <c r="E43" s="9"/>
    </row>
    <row r="44" spans="1:5" x14ac:dyDescent="0.25">
      <c r="E44" s="9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2</vt:i4>
      </vt:variant>
    </vt:vector>
  </HeadingPairs>
  <TitlesOfParts>
    <vt:vector size="16" baseType="lpstr">
      <vt:lpstr>7-11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'4'!Область_печати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1</cp:lastModifiedBy>
  <cp:lastPrinted>2020-10-09T03:31:50Z</cp:lastPrinted>
  <dcterms:created xsi:type="dcterms:W3CDTF">2016-09-09T04:52:39Z</dcterms:created>
  <dcterms:modified xsi:type="dcterms:W3CDTF">2020-10-18T15:29:44Z</dcterms:modified>
</cp:coreProperties>
</file>